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aiškinamojo rašto priedai\"/>
    </mc:Choice>
  </mc:AlternateContent>
  <xr:revisionPtr revIDLastSave="0" documentId="13_ncr:1_{439DBFE2-DEEC-4950-8864-758C4445A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Sheet1!$A$1:$C$80</definedName>
  </definedNames>
  <calcPr calcId="191029"/>
</workbook>
</file>

<file path=xl/calcChain.xml><?xml version="1.0" encoding="utf-8"?>
<calcChain xmlns="http://schemas.openxmlformats.org/spreadsheetml/2006/main">
  <c r="D37" i="1" l="1"/>
  <c r="D38" i="1"/>
  <c r="D39" i="1"/>
  <c r="C43" i="1"/>
  <c r="D58" i="1"/>
  <c r="D57" i="1" l="1"/>
  <c r="D56" i="1"/>
  <c r="D45" i="1"/>
  <c r="D59" i="1" l="1"/>
  <c r="C18" i="1"/>
  <c r="C12" i="1"/>
  <c r="D14" i="1"/>
  <c r="C9" i="1"/>
  <c r="C6" i="1"/>
  <c r="B43" i="1" l="1"/>
  <c r="B77" i="1" l="1"/>
  <c r="B80" i="1" s="1"/>
  <c r="B12" i="1"/>
  <c r="B9" i="1"/>
  <c r="B6" i="1"/>
  <c r="B18" i="1"/>
  <c r="B17" i="1" s="1"/>
  <c r="D51" i="1"/>
  <c r="B5" i="1" l="1"/>
  <c r="C65" i="1"/>
  <c r="C17" i="1"/>
  <c r="D66" i="1" l="1"/>
  <c r="D72" i="1"/>
  <c r="D78" i="1"/>
  <c r="D79" i="1"/>
  <c r="D7" i="1"/>
  <c r="D8" i="1"/>
  <c r="D10" i="1"/>
  <c r="D11" i="1"/>
  <c r="D13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0" i="1"/>
  <c r="D41" i="1"/>
  <c r="D42" i="1"/>
  <c r="D44" i="1"/>
  <c r="D46" i="1"/>
  <c r="D47" i="1"/>
  <c r="D48" i="1"/>
  <c r="D49" i="1"/>
  <c r="D50" i="1"/>
  <c r="D52" i="1"/>
  <c r="D53" i="1"/>
  <c r="D54" i="1"/>
  <c r="D55" i="1"/>
  <c r="D62" i="1"/>
  <c r="D63" i="1"/>
  <c r="D64" i="1"/>
  <c r="D67" i="1"/>
  <c r="D68" i="1"/>
  <c r="D69" i="1"/>
  <c r="D70" i="1"/>
  <c r="D71" i="1"/>
  <c r="D73" i="1"/>
  <c r="D74" i="1"/>
  <c r="B65" i="1"/>
  <c r="B61" i="1"/>
  <c r="D43" i="1"/>
  <c r="B16" i="1" l="1"/>
  <c r="B15" i="1" s="1"/>
  <c r="B60" i="1"/>
  <c r="D18" i="1"/>
  <c r="B75" i="1" l="1"/>
  <c r="B81" i="1" s="1"/>
  <c r="D65" i="1"/>
  <c r="D6" i="1" l="1"/>
  <c r="C61" i="1" l="1"/>
  <c r="C60" i="1" l="1"/>
  <c r="D60" i="1" s="1"/>
  <c r="D61" i="1"/>
  <c r="D9" i="1"/>
  <c r="C16" i="1" l="1"/>
  <c r="C15" i="1" s="1"/>
  <c r="C5" i="1" s="1"/>
  <c r="D17" i="1"/>
  <c r="D12" i="1"/>
  <c r="D15" i="1" l="1"/>
  <c r="D16" i="1"/>
  <c r="C77" i="1"/>
  <c r="C80" i="1" l="1"/>
  <c r="D80" i="1" s="1"/>
  <c r="D77" i="1"/>
  <c r="C75" i="1"/>
  <c r="D75" i="1" l="1"/>
  <c r="D5" i="1"/>
  <c r="C81" i="1" l="1"/>
  <c r="D81" i="1" s="1"/>
</calcChain>
</file>

<file path=xl/sharedStrings.xml><?xml version="1.0" encoding="utf-8"?>
<sst xmlns="http://schemas.openxmlformats.org/spreadsheetml/2006/main" count="84" uniqueCount="83">
  <si>
    <t>MOKESČIAI</t>
  </si>
  <si>
    <t>Turto mokesčiai</t>
  </si>
  <si>
    <t>Mokestis už aplinkos teršimą</t>
  </si>
  <si>
    <t>DOTACIJOS</t>
  </si>
  <si>
    <t>Nekilnojamojo turto mokestis</t>
  </si>
  <si>
    <t>Prekių ir paslaugų mokesčiai</t>
  </si>
  <si>
    <t>Pajamos už prekes ir paslaugas</t>
  </si>
  <si>
    <t>Turto pajamos</t>
  </si>
  <si>
    <t>Įmokos už išlaikymą švietimo, socialinės apsaugos ir kitose įstaigose</t>
  </si>
  <si>
    <t xml:space="preserve"> už komunalinių atliekų tvarkymą ir surinkimą</t>
  </si>
  <si>
    <t>Nuomos mokestis už valstybinę žemę ir valstybinio vidaus vandenų fondo vandens telkinius</t>
  </si>
  <si>
    <t>Pajamų pavadinimas</t>
  </si>
  <si>
    <t>Valstybės rinkliavos</t>
  </si>
  <si>
    <t>Vietinės rinkliavos, iš jų:</t>
  </si>
  <si>
    <t>Mokestis už valstybinius gamtos išteklius</t>
  </si>
  <si>
    <t>valstybinės kalbos vartojimo ir taisyklingumo kontrolei</t>
  </si>
  <si>
    <t>Lėšos valstybinėms (perduotoms savivaldybėms) funkcijoms atlikti, iš jų:</t>
  </si>
  <si>
    <t>civilinės būklės aktams registruoti</t>
  </si>
  <si>
    <t>civilinei saugai</t>
  </si>
  <si>
    <t>savivaldybėms priskirtiems archyviniams dokumentams tvarkyti</t>
  </si>
  <si>
    <t>dalyvauti įgyvendinant ir vykdant mobilizaciją</t>
  </si>
  <si>
    <t>žemės ūkio funkcijoms vykdyti</t>
  </si>
  <si>
    <t>jaunimo teisių apsaugai</t>
  </si>
  <si>
    <t>valstybės garantuojamai pirminei teisinei pagalbai teikti</t>
  </si>
  <si>
    <t>gyvenamosios vietos deklaravimo duomenų ir gyvenamosios vietos neturinčių asmenų apskaitos duomenims tvarkyti</t>
  </si>
  <si>
    <t>duomenims suteiktos valstybės pagalbos registrui teikti</t>
  </si>
  <si>
    <t>socialinėms išmokoms ir kompensacijoms skaičiuoti ir mokėti</t>
  </si>
  <si>
    <t xml:space="preserve">socialinei paramai mokiniams </t>
  </si>
  <si>
    <t>gyventojų registrui tvarkyti ir duomenims valstybės registrams teikti</t>
  </si>
  <si>
    <t>,</t>
  </si>
  <si>
    <t>Mokestis už medžiojamų gyvūnų išteklių naudojimą</t>
  </si>
  <si>
    <t xml:space="preserve">        Tūkst. Eur</t>
  </si>
  <si>
    <t>Pajamų ir pelno mokesčiai</t>
  </si>
  <si>
    <t>KITI FINANSAVIMO ŠALTINIAI</t>
  </si>
  <si>
    <t>IŠ VISO PAJAMOS</t>
  </si>
  <si>
    <t>IŠ VISO  KITI FINANSAVIMO ŠALTINIAI</t>
  </si>
  <si>
    <t>IŠ VISO PAJAMOS IR KITI FINANSAVIMO ŠALTINIAI</t>
  </si>
  <si>
    <t>savivaldybių patvirtintoms užimtumo didinimo programoms įgyvendinti</t>
  </si>
  <si>
    <t>Biudžetinių įstaigų pajamos už prekes ir paslaugas</t>
  </si>
  <si>
    <t>Pajamos už ilgalaikio ir trumpalaikio materialiojo turto nuomą</t>
  </si>
  <si>
    <t xml:space="preserve">Gyventojų pajamų mokestis </t>
  </si>
  <si>
    <t>Dotacijos iš kitų valdžios sektoriaus subjektų</t>
  </si>
  <si>
    <t>socialinėms paslaugoms</t>
  </si>
  <si>
    <t>Pajamos iš baudų, konfiskuoto turto ir kitų netesybų</t>
  </si>
  <si>
    <t>Paveldimo turto mokestis</t>
  </si>
  <si>
    <t>Lėšos neformaliajam vaikų švietimui</t>
  </si>
  <si>
    <t>Ugdymo reikmėms  finansuoti</t>
  </si>
  <si>
    <t>priešgaisrinei saugai</t>
  </si>
  <si>
    <t xml:space="preserve">savivaldybės erdvinių duomenų rinkinio tvarkymui </t>
  </si>
  <si>
    <t>Savivaldybių   viešosioms  bibliotekoms dokumentams  įsigyti</t>
  </si>
  <si>
    <t>KITOS PAJAMOS</t>
  </si>
  <si>
    <t>plėtoti sveiką gyvenseną bei stiprinti sveikatos gyvensenos  įgūdžius ugdymo įstaigose ir bendruomenėse, vykdyti visuomenės sveikatos stebėseną savivaldybėse</t>
  </si>
  <si>
    <t>Gyventojų pajamų mokestis, mokamas už pajamas, gautas iš veiklos, kuria verčiasi turint verslo liudijimą</t>
  </si>
  <si>
    <t xml:space="preserve">Lėšos asmeninei pagalbai teikti ir administruoti </t>
  </si>
  <si>
    <t>koordinuotai teikiamų paslaugų vaikams nuo gimimo iki 18 metų (turintiems didelių ir labai didelių ugdymosi poreikių iki 21  metų) ir vaiko atstovams koordinavimui finansuoti</t>
  </si>
  <si>
    <t xml:space="preserve">Kitos dotacijos </t>
  </si>
  <si>
    <t xml:space="preserve">Speciali tikslinė dotacija </t>
  </si>
  <si>
    <t>Kitos neišvardytos pajamos</t>
  </si>
  <si>
    <t>plėtoti psichikos sveikatos stiprinimo, psichosocialinės pagalbos ir savižudžių prevencijos intervencijas</t>
  </si>
  <si>
    <t>būsto nuomos ar išperkamosios būsto nuomos mokesčio daliai kompensuoti</t>
  </si>
  <si>
    <t>Savivaldybės infrastruktūros plėtros įmokos</t>
  </si>
  <si>
    <t>Dotacija savivaldybėms iš Europos Sąjungos, kitos tarptautinės finansinės paramos ir bendrojo finansavimo lėšų ES</t>
  </si>
  <si>
    <t xml:space="preserve">Savivaldybės biudžeto lėšų likutis </t>
  </si>
  <si>
    <t xml:space="preserve">Tikslinę paskirtį turinčių lėšų likutis </t>
  </si>
  <si>
    <t>Lėšos kompleksinėms paslaugoms šeimai organizuoti</t>
  </si>
  <si>
    <t>Savivaldybės biudžeto metų pradžios apyvartinių lėšų likutis</t>
  </si>
  <si>
    <t xml:space="preserve"> Kompensacijoms už būsto suteikimą užsieniečiams, pasitraukusiems iš Ukrainos dėl Rusijos Federacijos karinių veiksmų Ukrainoje, finansuoti</t>
  </si>
  <si>
    <t>savivaldybės teritorijoje esančių miestų ir miestelių teritorijų ribose valstybinės žemės, perduotosLietuvos Respublikos Vyriausybės nutarimu, patikėtinio funkcijai atlikti</t>
  </si>
  <si>
    <t xml:space="preserve">Skirtumas </t>
  </si>
  <si>
    <t>Lėšos bendruomeninei veiklai stiprinti</t>
  </si>
  <si>
    <t>NERINGOS SAVIVALDYBĖS 2025  METŲ BIUDŽETO PROGNOZUOJAMŲ PAJAMŲ PALYGINIMAS SU 2024 METŲ PATVIRTINTU PLANU</t>
  </si>
  <si>
    <t>2024 m. patvirtintas planas</t>
  </si>
  <si>
    <t>2025 m. projektas</t>
  </si>
  <si>
    <t>Lėšos skirtos savivaldybės patirtoms nepaprastosios padėties valdymo išlaidoms, susijusioms su užsieniečiais, pasitraukusiais iš Ukrainos dėl Rusijos Federacijos karinių veiksmų Ukrainoje, kompensuoti</t>
  </si>
  <si>
    <t>Lėšos profesiniam orientavimui (bendrojo ugdymo  mokykloms karjeros specialistų etatams)</t>
  </si>
  <si>
    <t>Lėšos socialinių paslaugų srities darbuotojų pareiginei algai padidinti</t>
  </si>
  <si>
    <t>Lėšos būstams pritaikyti asmenims su negalia</t>
  </si>
  <si>
    <t>Asmenų su negalia reikalų koordinavimo funkcijai atlikti</t>
  </si>
  <si>
    <t>Atskaitymai nuo pajamų pagal Lietuvos Respublikos miškų įstatymą</t>
  </si>
  <si>
    <t>Perimamų patikėjimo teise valstybinės žemės ir miško sklypų patikėtinio funkcijai</t>
  </si>
  <si>
    <t>Lėšos, skirtos pedagoginių darbuotojų, dirbančių pagal  ikimokyklinio, priešmokyklinio ir neformaliojo vaikų švietimo programas savivaldybių mokyklose, darbo užmokesčiui padidinti nuo 2025 m. sausio 1 d.</t>
  </si>
  <si>
    <t>Lėšos, skirtos laikino atokvėpio paslaugai teikti ir administruoti</t>
  </si>
  <si>
    <t>Kelių priežiūros ir plėtros programos finansavimo lėšos Savivaldybės valdomiems vietinės reikšmės keliams (gatvėms) tiesti, taisyti, prižiūrėti ir saugaus eismo sąlygoms užtikrinti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</si>
</sst>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L_t_-;\-* #,##0.00\ _L_t_-;_-* &quot;-&quot;??\ _L_t_-;_-@_-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165" fontId="1" fillId="0" borderId="0" applyFont="0" applyFill="0" applyBorder="0" applyAlignment="0" applyProtection="0"/>
    <xf numFmtId="0" fontId="14" fillId="0" borderId="0"/>
    <xf numFmtId="0" fontId="11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6" fillId="0" borderId="0" xfId="0" applyFont="1"/>
    <xf numFmtId="0" fontId="4" fillId="0" borderId="1" xfId="0" applyFont="1" applyBorder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2" fillId="0" borderId="5" xfId="2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3" fillId="2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Excel Built-in Normal" xfId="3" xr:uid="{78FB2996-3214-40BE-86D1-B7047AE97E4F}"/>
    <cellStyle name="Įprastas" xfId="0" builtinId="0"/>
    <cellStyle name="Įprastas 2" xfId="4" xr:uid="{FF90D85F-9C7C-42A9-9B45-22504B2B9A4E}"/>
    <cellStyle name="Įprastas 3" xfId="5" xr:uid="{147BEA97-B625-4E80-B506-043DDEA7C026}"/>
    <cellStyle name="Įprastas 4" xfId="6" xr:uid="{DDD785F7-5195-412E-B658-8CE53F849304}"/>
    <cellStyle name="Įprastas 5" xfId="2" xr:uid="{A3AFBCE4-6623-4E58-8D58-5ED738B969E1}"/>
    <cellStyle name="Kablelis 2" xfId="7" xr:uid="{E37535C2-C8F7-471A-9F83-6B00780A9024}"/>
    <cellStyle name="Normal 2" xfId="1" xr:uid="{D7753B5F-FD87-4917-B6DE-57354528A3B3}"/>
    <cellStyle name="Normal_SAVAPYSsssss" xfId="9" xr:uid="{EA5BD1F0-E9F1-4BB3-AC60-57937D2A1708}"/>
    <cellStyle name="Paprastas 2" xfId="8" xr:uid="{F390A941-5959-459A-938F-363C3C6BE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topLeftCell="A64" workbookViewId="0">
      <selection activeCell="N18" sqref="N18"/>
    </sheetView>
  </sheetViews>
  <sheetFormatPr defaultRowHeight="12.75" x14ac:dyDescent="0.2"/>
  <cols>
    <col min="1" max="1" width="59.28515625" customWidth="1"/>
    <col min="2" max="2" width="15.140625" customWidth="1"/>
    <col min="3" max="3" width="13.140625" customWidth="1"/>
    <col min="4" max="4" width="14.140625" customWidth="1"/>
  </cols>
  <sheetData>
    <row r="1" spans="1:4" ht="15" customHeight="1" x14ac:dyDescent="0.25">
      <c r="A1" s="2"/>
      <c r="B1" s="2"/>
      <c r="C1" s="1"/>
      <c r="D1" s="1"/>
    </row>
    <row r="2" spans="1:4" ht="30.75" customHeight="1" x14ac:dyDescent="0.25">
      <c r="A2" s="34" t="s">
        <v>70</v>
      </c>
      <c r="B2" s="34"/>
      <c r="C2" s="34"/>
      <c r="D2" s="35"/>
    </row>
    <row r="3" spans="1:4" ht="15.75" x14ac:dyDescent="0.25">
      <c r="A3" s="1"/>
      <c r="B3" s="1"/>
      <c r="C3" s="6" t="s">
        <v>31</v>
      </c>
      <c r="D3" s="6"/>
    </row>
    <row r="4" spans="1:4" ht="44.25" customHeight="1" x14ac:dyDescent="0.25">
      <c r="A4" s="8" t="s">
        <v>11</v>
      </c>
      <c r="B4" s="28" t="s">
        <v>71</v>
      </c>
      <c r="C4" s="28" t="s">
        <v>72</v>
      </c>
      <c r="D4" s="28" t="s">
        <v>68</v>
      </c>
    </row>
    <row r="5" spans="1:4" ht="15.75" x14ac:dyDescent="0.25">
      <c r="A5" s="9" t="s">
        <v>0</v>
      </c>
      <c r="B5" s="10">
        <f>B6+B9+B12</f>
        <v>11901.5</v>
      </c>
      <c r="C5" s="10">
        <f>C6+C9+C12</f>
        <v>13531.5</v>
      </c>
      <c r="D5" s="10">
        <f>C5-B5</f>
        <v>1630</v>
      </c>
    </row>
    <row r="6" spans="1:4" ht="15.75" x14ac:dyDescent="0.25">
      <c r="A6" s="9" t="s">
        <v>32</v>
      </c>
      <c r="B6" s="10">
        <f>B7+B8</f>
        <v>11189</v>
      </c>
      <c r="C6" s="10">
        <f>C7+C8</f>
        <v>12664</v>
      </c>
      <c r="D6" s="10">
        <f t="shared" ref="D6:D75" si="0">C6-B6</f>
        <v>1475</v>
      </c>
    </row>
    <row r="7" spans="1:4" ht="15.75" x14ac:dyDescent="0.25">
      <c r="A7" s="11" t="s">
        <v>40</v>
      </c>
      <c r="B7" s="12">
        <v>11099</v>
      </c>
      <c r="C7" s="12">
        <v>12584</v>
      </c>
      <c r="D7" s="12">
        <f t="shared" si="0"/>
        <v>1485</v>
      </c>
    </row>
    <row r="8" spans="1:4" ht="31.5" x14ac:dyDescent="0.25">
      <c r="A8" s="16" t="s">
        <v>52</v>
      </c>
      <c r="B8" s="12">
        <v>90</v>
      </c>
      <c r="C8" s="12">
        <v>80</v>
      </c>
      <c r="D8" s="12">
        <f t="shared" si="0"/>
        <v>-10</v>
      </c>
    </row>
    <row r="9" spans="1:4" ht="15.75" x14ac:dyDescent="0.25">
      <c r="A9" s="13" t="s">
        <v>1</v>
      </c>
      <c r="B9" s="10">
        <f>B10+B11</f>
        <v>703</v>
      </c>
      <c r="C9" s="10">
        <f>C10+C11</f>
        <v>752</v>
      </c>
      <c r="D9" s="10">
        <f t="shared" si="0"/>
        <v>49</v>
      </c>
    </row>
    <row r="10" spans="1:4" ht="15.75" x14ac:dyDescent="0.25">
      <c r="A10" s="11" t="s">
        <v>4</v>
      </c>
      <c r="B10" s="12">
        <v>700</v>
      </c>
      <c r="C10" s="12">
        <v>750</v>
      </c>
      <c r="D10" s="12">
        <f t="shared" si="0"/>
        <v>50</v>
      </c>
    </row>
    <row r="11" spans="1:4" ht="15.75" x14ac:dyDescent="0.25">
      <c r="A11" s="11" t="s">
        <v>44</v>
      </c>
      <c r="B11" s="12">
        <v>3</v>
      </c>
      <c r="C11" s="12">
        <v>2</v>
      </c>
      <c r="D11" s="12">
        <f t="shared" si="0"/>
        <v>-1</v>
      </c>
    </row>
    <row r="12" spans="1:4" ht="15.75" x14ac:dyDescent="0.25">
      <c r="A12" s="13" t="s">
        <v>5</v>
      </c>
      <c r="B12" s="10">
        <f>B13</f>
        <v>9.5</v>
      </c>
      <c r="C12" s="10">
        <f>C13+C14</f>
        <v>115.5</v>
      </c>
      <c r="D12" s="10">
        <f t="shared" si="0"/>
        <v>106</v>
      </c>
    </row>
    <row r="13" spans="1:4" ht="15.75" x14ac:dyDescent="0.25">
      <c r="A13" s="11" t="s">
        <v>2</v>
      </c>
      <c r="B13" s="12">
        <v>9.5</v>
      </c>
      <c r="C13" s="12">
        <v>9.5</v>
      </c>
      <c r="D13" s="12">
        <f t="shared" si="0"/>
        <v>0</v>
      </c>
    </row>
    <row r="14" spans="1:4" ht="15.75" x14ac:dyDescent="0.25">
      <c r="A14" s="11" t="s">
        <v>78</v>
      </c>
      <c r="B14" s="12">
        <v>0</v>
      </c>
      <c r="C14" s="12">
        <v>106</v>
      </c>
      <c r="D14" s="12">
        <f t="shared" si="0"/>
        <v>106</v>
      </c>
    </row>
    <row r="15" spans="1:4" ht="15.75" x14ac:dyDescent="0.25">
      <c r="A15" s="9" t="s">
        <v>3</v>
      </c>
      <c r="B15" s="10">
        <f>B16</f>
        <v>1510.1999999999996</v>
      </c>
      <c r="C15" s="10">
        <f>C16</f>
        <v>2992.3999999999996</v>
      </c>
      <c r="D15" s="10">
        <f t="shared" si="0"/>
        <v>1482.2</v>
      </c>
    </row>
    <row r="16" spans="1:4" ht="15.75" x14ac:dyDescent="0.25">
      <c r="A16" s="9" t="s">
        <v>41</v>
      </c>
      <c r="B16" s="10">
        <f>B17+B43</f>
        <v>1510.1999999999996</v>
      </c>
      <c r="C16" s="10">
        <f>C17+C43</f>
        <v>2992.3999999999996</v>
      </c>
      <c r="D16" s="10">
        <f t="shared" si="0"/>
        <v>1482.2</v>
      </c>
    </row>
    <row r="17" spans="1:4" ht="15.75" x14ac:dyDescent="0.25">
      <c r="A17" s="9" t="s">
        <v>56</v>
      </c>
      <c r="B17" s="10">
        <f>B18+B42</f>
        <v>1366.8999999999996</v>
      </c>
      <c r="C17" s="10">
        <f>C18+C42</f>
        <v>1426.1</v>
      </c>
      <c r="D17" s="10">
        <f t="shared" si="0"/>
        <v>59.200000000000273</v>
      </c>
    </row>
    <row r="18" spans="1:4" ht="30" customHeight="1" x14ac:dyDescent="0.25">
      <c r="A18" s="23" t="s">
        <v>16</v>
      </c>
      <c r="B18" s="20">
        <f>SUM(B19:B41)</f>
        <v>603.49999999999977</v>
      </c>
      <c r="C18" s="20">
        <f>SUM(C19:C41)</f>
        <v>559.20000000000005</v>
      </c>
      <c r="D18" s="10">
        <f t="shared" si="0"/>
        <v>-44.299999999999727</v>
      </c>
    </row>
    <row r="19" spans="1:4" ht="31.5" x14ac:dyDescent="0.25">
      <c r="A19" s="14" t="s">
        <v>28</v>
      </c>
      <c r="B19" s="21">
        <v>0.1</v>
      </c>
      <c r="C19" s="21">
        <v>0.1</v>
      </c>
      <c r="D19" s="12">
        <f t="shared" si="0"/>
        <v>0</v>
      </c>
    </row>
    <row r="20" spans="1:4" ht="15.75" x14ac:dyDescent="0.25">
      <c r="A20" s="14" t="s">
        <v>17</v>
      </c>
      <c r="B20" s="21">
        <v>16.7</v>
      </c>
      <c r="C20" s="21">
        <v>16.8</v>
      </c>
      <c r="D20" s="12">
        <f t="shared" si="0"/>
        <v>0.10000000000000142</v>
      </c>
    </row>
    <row r="21" spans="1:4" ht="15.75" x14ac:dyDescent="0.25">
      <c r="A21" s="14" t="s">
        <v>18</v>
      </c>
      <c r="B21" s="21">
        <v>1.9</v>
      </c>
      <c r="C21" s="21">
        <v>41.4</v>
      </c>
      <c r="D21" s="12">
        <f t="shared" si="0"/>
        <v>39.5</v>
      </c>
    </row>
    <row r="22" spans="1:4" ht="15.75" x14ac:dyDescent="0.25">
      <c r="A22" s="14" t="s">
        <v>47</v>
      </c>
      <c r="B22" s="21">
        <v>203.4</v>
      </c>
      <c r="C22" s="21">
        <v>223.3</v>
      </c>
      <c r="D22" s="12">
        <f t="shared" si="0"/>
        <v>19.900000000000006</v>
      </c>
    </row>
    <row r="23" spans="1:4" ht="15.75" x14ac:dyDescent="0.25">
      <c r="A23" s="14" t="s">
        <v>15</v>
      </c>
      <c r="B23" s="21">
        <v>8</v>
      </c>
      <c r="C23" s="21">
        <v>8</v>
      </c>
      <c r="D23" s="12">
        <f t="shared" si="0"/>
        <v>0</v>
      </c>
    </row>
    <row r="24" spans="1:4" ht="15.75" x14ac:dyDescent="0.25">
      <c r="A24" s="14" t="s">
        <v>19</v>
      </c>
      <c r="B24" s="21">
        <v>2.2000000000000002</v>
      </c>
      <c r="C24" s="21">
        <v>2.2000000000000002</v>
      </c>
      <c r="D24" s="12">
        <f t="shared" si="0"/>
        <v>0</v>
      </c>
    </row>
    <row r="25" spans="1:4" ht="15.75" x14ac:dyDescent="0.25">
      <c r="A25" s="14" t="s">
        <v>20</v>
      </c>
      <c r="B25" s="22">
        <v>17.600000000000001</v>
      </c>
      <c r="C25" s="22">
        <v>7.3</v>
      </c>
      <c r="D25" s="12">
        <f t="shared" si="0"/>
        <v>-10.3</v>
      </c>
    </row>
    <row r="26" spans="1:4" ht="15.75" x14ac:dyDescent="0.25">
      <c r="A26" s="14" t="s">
        <v>21</v>
      </c>
      <c r="B26" s="21">
        <v>6.9</v>
      </c>
      <c r="C26" s="21">
        <v>7</v>
      </c>
      <c r="D26" s="12">
        <f t="shared" si="0"/>
        <v>9.9999999999999645E-2</v>
      </c>
    </row>
    <row r="27" spans="1:4" ht="15.75" customHeight="1" x14ac:dyDescent="0.25">
      <c r="A27" s="14" t="s">
        <v>48</v>
      </c>
      <c r="B27" s="21">
        <v>2.1</v>
      </c>
      <c r="C27" s="21">
        <v>2</v>
      </c>
      <c r="D27" s="12">
        <f t="shared" si="0"/>
        <v>-0.10000000000000009</v>
      </c>
    </row>
    <row r="28" spans="1:4" ht="15.75" x14ac:dyDescent="0.25">
      <c r="A28" s="14" t="s">
        <v>22</v>
      </c>
      <c r="B28" s="21">
        <v>17.3</v>
      </c>
      <c r="C28" s="21">
        <v>17.3</v>
      </c>
      <c r="D28" s="12">
        <f t="shared" si="0"/>
        <v>0</v>
      </c>
    </row>
    <row r="29" spans="1:4" ht="15.75" x14ac:dyDescent="0.25">
      <c r="A29" s="14" t="s">
        <v>23</v>
      </c>
      <c r="B29" s="21">
        <v>0.2</v>
      </c>
      <c r="C29" s="21">
        <v>0.1</v>
      </c>
      <c r="D29" s="12">
        <f t="shared" si="0"/>
        <v>-0.1</v>
      </c>
    </row>
    <row r="30" spans="1:4" ht="31.5" x14ac:dyDescent="0.25">
      <c r="A30" s="14" t="s">
        <v>24</v>
      </c>
      <c r="B30" s="21">
        <v>0.5</v>
      </c>
      <c r="C30" s="21">
        <v>0.5</v>
      </c>
      <c r="D30" s="12">
        <f t="shared" si="0"/>
        <v>0</v>
      </c>
    </row>
    <row r="31" spans="1:4" ht="15.75" x14ac:dyDescent="0.25">
      <c r="A31" s="14" t="s">
        <v>25</v>
      </c>
      <c r="B31" s="21">
        <v>0.3</v>
      </c>
      <c r="C31" s="21">
        <v>0.2</v>
      </c>
      <c r="D31" s="12">
        <f t="shared" si="0"/>
        <v>-9.9999999999999978E-2</v>
      </c>
    </row>
    <row r="32" spans="1:4" ht="15.75" x14ac:dyDescent="0.25">
      <c r="A32" s="14" t="s">
        <v>26</v>
      </c>
      <c r="B32" s="21">
        <v>18.899999999999999</v>
      </c>
      <c r="C32" s="21">
        <v>25.8</v>
      </c>
      <c r="D32" s="12">
        <f t="shared" si="0"/>
        <v>6.9000000000000021</v>
      </c>
    </row>
    <row r="33" spans="1:4" ht="15.75" x14ac:dyDescent="0.25">
      <c r="A33" s="14" t="s">
        <v>27</v>
      </c>
      <c r="B33" s="21">
        <v>23.8</v>
      </c>
      <c r="C33" s="21">
        <v>37.4</v>
      </c>
      <c r="D33" s="12">
        <f t="shared" si="0"/>
        <v>13.599999999999998</v>
      </c>
    </row>
    <row r="34" spans="1:4" ht="15.75" x14ac:dyDescent="0.25">
      <c r="A34" s="14" t="s">
        <v>42</v>
      </c>
      <c r="B34" s="21">
        <v>187.9</v>
      </c>
      <c r="C34" s="21">
        <v>70.3</v>
      </c>
      <c r="D34" s="12">
        <f t="shared" si="0"/>
        <v>-117.60000000000001</v>
      </c>
    </row>
    <row r="35" spans="1:4" ht="28.5" customHeight="1" x14ac:dyDescent="0.25">
      <c r="A35" s="14" t="s">
        <v>59</v>
      </c>
      <c r="B35" s="21">
        <v>13.3</v>
      </c>
      <c r="C35" s="21">
        <v>12.2</v>
      </c>
      <c r="D35" s="12">
        <f t="shared" si="0"/>
        <v>-1.1000000000000014</v>
      </c>
    </row>
    <row r="36" spans="1:4" ht="14.45" customHeight="1" x14ac:dyDescent="0.25">
      <c r="A36" s="14" t="s">
        <v>37</v>
      </c>
      <c r="B36" s="21">
        <v>5.8</v>
      </c>
      <c r="C36" s="21">
        <v>4.5999999999999996</v>
      </c>
      <c r="D36" s="12">
        <f t="shared" si="0"/>
        <v>-1.2000000000000002</v>
      </c>
    </row>
    <row r="37" spans="1:4" ht="46.5" customHeight="1" x14ac:dyDescent="0.25">
      <c r="A37" s="14" t="s">
        <v>54</v>
      </c>
      <c r="B37" s="21">
        <v>23.3</v>
      </c>
      <c r="C37" s="21">
        <v>29.1</v>
      </c>
      <c r="D37" s="12">
        <f t="shared" si="0"/>
        <v>5.8000000000000007</v>
      </c>
    </row>
    <row r="38" spans="1:4" ht="48" customHeight="1" x14ac:dyDescent="0.25">
      <c r="A38" s="14" t="s">
        <v>67</v>
      </c>
      <c r="B38" s="21">
        <v>21.9</v>
      </c>
      <c r="C38" s="21">
        <v>21.9</v>
      </c>
      <c r="D38" s="12">
        <f t="shared" si="0"/>
        <v>0</v>
      </c>
    </row>
    <row r="39" spans="1:4" ht="28.5" customHeight="1" x14ac:dyDescent="0.25">
      <c r="A39" s="14" t="s">
        <v>79</v>
      </c>
      <c r="B39" s="21">
        <v>0</v>
      </c>
      <c r="C39" s="21">
        <v>0.5</v>
      </c>
      <c r="D39" s="12">
        <f t="shared" si="0"/>
        <v>0.5</v>
      </c>
    </row>
    <row r="40" spans="1:4" ht="47.25" x14ac:dyDescent="0.25">
      <c r="A40" s="25" t="s">
        <v>51</v>
      </c>
      <c r="B40" s="21">
        <v>19.8</v>
      </c>
      <c r="C40" s="21">
        <v>19.3</v>
      </c>
      <c r="D40" s="12">
        <f t="shared" si="0"/>
        <v>-0.5</v>
      </c>
    </row>
    <row r="41" spans="1:4" ht="30" customHeight="1" x14ac:dyDescent="0.25">
      <c r="A41" s="26" t="s">
        <v>58</v>
      </c>
      <c r="B41" s="21">
        <v>11.6</v>
      </c>
      <c r="C41" s="21">
        <v>11.9</v>
      </c>
      <c r="D41" s="12">
        <f t="shared" si="0"/>
        <v>0.30000000000000071</v>
      </c>
    </row>
    <row r="42" spans="1:4" ht="15.75" x14ac:dyDescent="0.25">
      <c r="A42" s="13" t="s">
        <v>46</v>
      </c>
      <c r="B42" s="24">
        <v>763.4</v>
      </c>
      <c r="C42" s="24">
        <v>866.9</v>
      </c>
      <c r="D42" s="10">
        <f t="shared" si="0"/>
        <v>103.5</v>
      </c>
    </row>
    <row r="43" spans="1:4" ht="15.75" x14ac:dyDescent="0.25">
      <c r="A43" s="13" t="s">
        <v>55</v>
      </c>
      <c r="B43" s="24">
        <f>B44+B46+B47+B48+B49+B50+B51+B52+B53+B54+B55+B59</f>
        <v>143.29999999999998</v>
      </c>
      <c r="C43" s="24">
        <f>C44+C45+C46+C47+C48+C49+C50+C51+C52+C53+C54+C55++C56+C57+C58+C59</f>
        <v>1566.3</v>
      </c>
      <c r="D43" s="10">
        <f t="shared" si="0"/>
        <v>1423</v>
      </c>
    </row>
    <row r="44" spans="1:4" ht="63" x14ac:dyDescent="0.25">
      <c r="A44" s="16" t="s">
        <v>73</v>
      </c>
      <c r="B44" s="21">
        <v>21.2</v>
      </c>
      <c r="C44" s="21">
        <v>0</v>
      </c>
      <c r="D44" s="12">
        <f t="shared" si="0"/>
        <v>-21.2</v>
      </c>
    </row>
    <row r="45" spans="1:4" ht="63" x14ac:dyDescent="0.25">
      <c r="A45" s="16" t="s">
        <v>80</v>
      </c>
      <c r="B45" s="21">
        <v>0</v>
      </c>
      <c r="C45" s="21">
        <v>91</v>
      </c>
      <c r="D45" s="12">
        <f t="shared" si="0"/>
        <v>91</v>
      </c>
    </row>
    <row r="46" spans="1:4" ht="15.75" x14ac:dyDescent="0.25">
      <c r="A46" s="16" t="s">
        <v>45</v>
      </c>
      <c r="B46" s="21">
        <v>7.8</v>
      </c>
      <c r="C46" s="21">
        <v>10.1</v>
      </c>
      <c r="D46" s="12">
        <f t="shared" si="0"/>
        <v>2.2999999999999998</v>
      </c>
    </row>
    <row r="47" spans="1:4" ht="31.5" x14ac:dyDescent="0.25">
      <c r="A47" s="16" t="s">
        <v>74</v>
      </c>
      <c r="B47" s="21">
        <v>10.8</v>
      </c>
      <c r="C47" s="21">
        <v>0</v>
      </c>
      <c r="D47" s="12">
        <f t="shared" si="0"/>
        <v>-10.8</v>
      </c>
    </row>
    <row r="48" spans="1:4" ht="15.75" x14ac:dyDescent="0.25">
      <c r="A48" s="16" t="s">
        <v>49</v>
      </c>
      <c r="B48" s="21">
        <v>15.3</v>
      </c>
      <c r="C48" s="21">
        <v>15.8</v>
      </c>
      <c r="D48" s="12">
        <f t="shared" si="0"/>
        <v>0.5</v>
      </c>
    </row>
    <row r="49" spans="1:11" ht="15.75" x14ac:dyDescent="0.25">
      <c r="A49" s="18" t="s">
        <v>53</v>
      </c>
      <c r="B49" s="21">
        <v>36.5</v>
      </c>
      <c r="C49" s="21">
        <v>0</v>
      </c>
      <c r="D49" s="12">
        <f t="shared" si="0"/>
        <v>-36.5</v>
      </c>
    </row>
    <row r="50" spans="1:11" ht="15.75" x14ac:dyDescent="0.25">
      <c r="A50" s="18" t="s">
        <v>64</v>
      </c>
      <c r="B50" s="21">
        <v>12.5</v>
      </c>
      <c r="C50" s="21">
        <v>13.9</v>
      </c>
      <c r="D50" s="12">
        <f t="shared" si="0"/>
        <v>1.4000000000000004</v>
      </c>
    </row>
    <row r="51" spans="1:11" ht="47.25" x14ac:dyDescent="0.25">
      <c r="A51" s="18" t="s">
        <v>66</v>
      </c>
      <c r="B51" s="21">
        <v>0.3</v>
      </c>
      <c r="C51" s="21">
        <v>0</v>
      </c>
      <c r="D51" s="12">
        <f t="shared" si="0"/>
        <v>-0.3</v>
      </c>
    </row>
    <row r="52" spans="1:11" ht="23.25" customHeight="1" x14ac:dyDescent="0.25">
      <c r="A52" s="18" t="s">
        <v>75</v>
      </c>
      <c r="B52" s="21">
        <v>6</v>
      </c>
      <c r="C52" s="21">
        <v>13.8</v>
      </c>
      <c r="D52" s="12">
        <f t="shared" si="0"/>
        <v>7.8000000000000007</v>
      </c>
    </row>
    <row r="53" spans="1:11" ht="20.25" customHeight="1" x14ac:dyDescent="0.25">
      <c r="A53" s="18" t="s">
        <v>69</v>
      </c>
      <c r="B53" s="21">
        <v>3.5</v>
      </c>
      <c r="C53" s="21">
        <v>0</v>
      </c>
      <c r="D53" s="12">
        <f t="shared" si="0"/>
        <v>-3.5</v>
      </c>
    </row>
    <row r="54" spans="1:11" ht="15.75" x14ac:dyDescent="0.25">
      <c r="A54" s="18" t="s">
        <v>76</v>
      </c>
      <c r="B54" s="21">
        <v>3.1</v>
      </c>
      <c r="C54" s="21">
        <v>0</v>
      </c>
      <c r="D54" s="12">
        <f t="shared" si="0"/>
        <v>-3.1</v>
      </c>
    </row>
    <row r="55" spans="1:11" ht="29.25" customHeight="1" x14ac:dyDescent="0.25">
      <c r="A55" s="18" t="s">
        <v>77</v>
      </c>
      <c r="B55" s="21">
        <v>19.7</v>
      </c>
      <c r="C55" s="21">
        <v>19.7</v>
      </c>
      <c r="D55" s="12">
        <f t="shared" si="0"/>
        <v>0</v>
      </c>
      <c r="K55" s="7"/>
    </row>
    <row r="56" spans="1:11" ht="17.25" customHeight="1" x14ac:dyDescent="0.25">
      <c r="A56" s="18" t="s">
        <v>81</v>
      </c>
      <c r="B56" s="21">
        <v>0</v>
      </c>
      <c r="C56" s="21">
        <v>2.5</v>
      </c>
      <c r="D56" s="12">
        <f t="shared" si="0"/>
        <v>2.5</v>
      </c>
      <c r="K56" s="7"/>
    </row>
    <row r="57" spans="1:11" ht="18" customHeight="1" x14ac:dyDescent="0.25">
      <c r="A57" s="18" t="s">
        <v>69</v>
      </c>
      <c r="B57" s="21">
        <v>0</v>
      </c>
      <c r="C57" s="21">
        <v>3.5</v>
      </c>
      <c r="D57" s="12">
        <f t="shared" si="0"/>
        <v>3.5</v>
      </c>
      <c r="K57" s="7"/>
    </row>
    <row r="58" spans="1:11" ht="55.5" customHeight="1" x14ac:dyDescent="0.25">
      <c r="A58" s="18" t="s">
        <v>82</v>
      </c>
      <c r="B58" s="15">
        <v>0</v>
      </c>
      <c r="C58" s="15">
        <v>950</v>
      </c>
      <c r="D58" s="12">
        <f t="shared" si="0"/>
        <v>950</v>
      </c>
      <c r="K58" s="7"/>
    </row>
    <row r="59" spans="1:11" ht="29.25" customHeight="1" x14ac:dyDescent="0.25">
      <c r="A59" s="18" t="s">
        <v>61</v>
      </c>
      <c r="B59" s="21">
        <v>6.6</v>
      </c>
      <c r="C59" s="21">
        <v>446</v>
      </c>
      <c r="D59" s="12">
        <f t="shared" si="0"/>
        <v>439.4</v>
      </c>
      <c r="K59" s="7"/>
    </row>
    <row r="60" spans="1:11" ht="18.75" customHeight="1" x14ac:dyDescent="0.25">
      <c r="A60" s="17" t="s">
        <v>50</v>
      </c>
      <c r="B60" s="24">
        <f>B61+B65+B73+B74</f>
        <v>4536.3</v>
      </c>
      <c r="C60" s="24">
        <f>C61+C65+C73+C74</f>
        <v>5235.2</v>
      </c>
      <c r="D60" s="10">
        <f t="shared" si="0"/>
        <v>698.89999999999964</v>
      </c>
      <c r="K60" s="7"/>
    </row>
    <row r="61" spans="1:11" ht="15.75" x14ac:dyDescent="0.25">
      <c r="A61" s="13" t="s">
        <v>7</v>
      </c>
      <c r="B61" s="10">
        <f>B62+B63+B64</f>
        <v>121.5</v>
      </c>
      <c r="C61" s="10">
        <f>C62+C63+C64</f>
        <v>123.9</v>
      </c>
      <c r="D61" s="10">
        <f t="shared" si="0"/>
        <v>2.4000000000000057</v>
      </c>
    </row>
    <row r="62" spans="1:11" ht="31.5" x14ac:dyDescent="0.25">
      <c r="A62" s="14" t="s">
        <v>10</v>
      </c>
      <c r="B62" s="15">
        <v>118</v>
      </c>
      <c r="C62" s="15">
        <v>120</v>
      </c>
      <c r="D62" s="12">
        <f t="shared" si="0"/>
        <v>2</v>
      </c>
    </row>
    <row r="63" spans="1:11" ht="15.75" x14ac:dyDescent="0.25">
      <c r="A63" s="14" t="s">
        <v>14</v>
      </c>
      <c r="B63" s="12">
        <v>2.6</v>
      </c>
      <c r="C63" s="12">
        <v>3</v>
      </c>
      <c r="D63" s="12">
        <f t="shared" si="0"/>
        <v>0.39999999999999991</v>
      </c>
    </row>
    <row r="64" spans="1:11" ht="15.75" x14ac:dyDescent="0.25">
      <c r="A64" s="14" t="s">
        <v>30</v>
      </c>
      <c r="B64" s="12">
        <v>0.9</v>
      </c>
      <c r="C64" s="12">
        <v>0.9</v>
      </c>
      <c r="D64" s="12">
        <f t="shared" si="0"/>
        <v>0</v>
      </c>
    </row>
    <row r="65" spans="1:4" ht="15.75" x14ac:dyDescent="0.25">
      <c r="A65" s="13" t="s">
        <v>6</v>
      </c>
      <c r="B65" s="10">
        <f>B66+B67+B68+B69+B70+B71</f>
        <v>4279.8</v>
      </c>
      <c r="C65" s="10">
        <f>C66+C67+C68+C69+C70+C71</f>
        <v>5076.3</v>
      </c>
      <c r="D65" s="10">
        <f t="shared" si="0"/>
        <v>796.5</v>
      </c>
    </row>
    <row r="66" spans="1:4" ht="15.75" x14ac:dyDescent="0.25">
      <c r="A66" s="11" t="s">
        <v>38</v>
      </c>
      <c r="B66" s="30">
        <v>419.3</v>
      </c>
      <c r="C66" s="30">
        <v>266.60000000000002</v>
      </c>
      <c r="D66" s="12">
        <f>C66-B66</f>
        <v>-152.69999999999999</v>
      </c>
    </row>
    <row r="67" spans="1:4" ht="21" customHeight="1" x14ac:dyDescent="0.25">
      <c r="A67" s="14" t="s">
        <v>8</v>
      </c>
      <c r="B67" s="12">
        <v>107</v>
      </c>
      <c r="C67" s="12">
        <v>113</v>
      </c>
      <c r="D67" s="12">
        <f t="shared" si="0"/>
        <v>6</v>
      </c>
    </row>
    <row r="68" spans="1:4" ht="15.75" x14ac:dyDescent="0.25">
      <c r="A68" s="11" t="s">
        <v>39</v>
      </c>
      <c r="B68" s="15">
        <v>214</v>
      </c>
      <c r="C68" s="15">
        <v>400.7</v>
      </c>
      <c r="D68" s="12">
        <f t="shared" si="0"/>
        <v>186.7</v>
      </c>
    </row>
    <row r="69" spans="1:4" ht="15.75" x14ac:dyDescent="0.25">
      <c r="A69" s="11" t="s">
        <v>60</v>
      </c>
      <c r="B69" s="15">
        <v>150</v>
      </c>
      <c r="C69" s="15">
        <v>50</v>
      </c>
      <c r="D69" s="12">
        <f t="shared" si="0"/>
        <v>-100</v>
      </c>
    </row>
    <row r="70" spans="1:4" ht="15.75" x14ac:dyDescent="0.25">
      <c r="A70" s="11" t="s">
        <v>12</v>
      </c>
      <c r="B70" s="12">
        <v>7</v>
      </c>
      <c r="C70" s="12">
        <v>6</v>
      </c>
      <c r="D70" s="12">
        <f t="shared" si="0"/>
        <v>-1</v>
      </c>
    </row>
    <row r="71" spans="1:4" ht="15.75" x14ac:dyDescent="0.25">
      <c r="A71" s="11" t="s">
        <v>13</v>
      </c>
      <c r="B71" s="12">
        <v>3382.5</v>
      </c>
      <c r="C71" s="12">
        <v>4240</v>
      </c>
      <c r="D71" s="12">
        <f t="shared" si="0"/>
        <v>857.5</v>
      </c>
    </row>
    <row r="72" spans="1:4" ht="15.75" x14ac:dyDescent="0.25">
      <c r="A72" s="11" t="s">
        <v>9</v>
      </c>
      <c r="B72" s="12">
        <v>420</v>
      </c>
      <c r="C72" s="12">
        <v>460</v>
      </c>
      <c r="D72" s="12">
        <f>C72-B72</f>
        <v>40</v>
      </c>
    </row>
    <row r="73" spans="1:4" ht="15.75" x14ac:dyDescent="0.25">
      <c r="A73" s="13" t="s">
        <v>43</v>
      </c>
      <c r="B73" s="10">
        <v>15</v>
      </c>
      <c r="C73" s="10">
        <v>15</v>
      </c>
      <c r="D73" s="10">
        <f t="shared" si="0"/>
        <v>0</v>
      </c>
    </row>
    <row r="74" spans="1:4" ht="15.75" x14ac:dyDescent="0.25">
      <c r="A74" s="13" t="s">
        <v>57</v>
      </c>
      <c r="B74" s="10">
        <v>120</v>
      </c>
      <c r="C74" s="10">
        <v>20</v>
      </c>
      <c r="D74" s="10">
        <f t="shared" si="0"/>
        <v>-100</v>
      </c>
    </row>
    <row r="75" spans="1:4" ht="15.75" x14ac:dyDescent="0.25">
      <c r="A75" s="17" t="s">
        <v>34</v>
      </c>
      <c r="B75" s="10">
        <f>B5+B15+B60</f>
        <v>17948</v>
      </c>
      <c r="C75" s="10">
        <f>C5+C15+C60</f>
        <v>21759.100000000002</v>
      </c>
      <c r="D75" s="10">
        <f t="shared" si="0"/>
        <v>3811.1000000000022</v>
      </c>
    </row>
    <row r="76" spans="1:4" ht="15.75" x14ac:dyDescent="0.25">
      <c r="A76" s="31" t="s">
        <v>33</v>
      </c>
      <c r="B76" s="32"/>
      <c r="C76" s="33"/>
      <c r="D76" s="29"/>
    </row>
    <row r="77" spans="1:4" ht="15.75" x14ac:dyDescent="0.25">
      <c r="A77" s="27" t="s">
        <v>65</v>
      </c>
      <c r="B77" s="10">
        <f>B78+B79</f>
        <v>5013.2</v>
      </c>
      <c r="C77" s="10">
        <f>C78+C79</f>
        <v>3258.5</v>
      </c>
      <c r="D77" s="10">
        <f>C77-B77</f>
        <v>-1754.6999999999998</v>
      </c>
    </row>
    <row r="78" spans="1:4" ht="15.75" x14ac:dyDescent="0.25">
      <c r="A78" s="3" t="s">
        <v>63</v>
      </c>
      <c r="B78" s="12">
        <v>847.4</v>
      </c>
      <c r="C78" s="12">
        <v>810.6</v>
      </c>
      <c r="D78" s="12">
        <f t="shared" ref="D78:D81" si="1">C78-B78</f>
        <v>-36.799999999999955</v>
      </c>
    </row>
    <row r="79" spans="1:4" ht="15.75" x14ac:dyDescent="0.25">
      <c r="A79" s="18" t="s">
        <v>62</v>
      </c>
      <c r="B79" s="12">
        <v>4165.8</v>
      </c>
      <c r="C79" s="12">
        <v>2447.9</v>
      </c>
      <c r="D79" s="12">
        <f t="shared" si="1"/>
        <v>-1717.9</v>
      </c>
    </row>
    <row r="80" spans="1:4" ht="15.75" x14ac:dyDescent="0.25">
      <c r="A80" s="5" t="s">
        <v>35</v>
      </c>
      <c r="B80" s="10">
        <f>B77</f>
        <v>5013.2</v>
      </c>
      <c r="C80" s="10">
        <f>C77</f>
        <v>3258.5</v>
      </c>
      <c r="D80" s="10">
        <f t="shared" si="1"/>
        <v>-1754.6999999999998</v>
      </c>
    </row>
    <row r="81" spans="1:9" ht="15.75" x14ac:dyDescent="0.25">
      <c r="A81" s="5" t="s">
        <v>36</v>
      </c>
      <c r="B81" s="24">
        <f>B75+B80</f>
        <v>22961.200000000001</v>
      </c>
      <c r="C81" s="19">
        <f>C75+C80</f>
        <v>25017.600000000002</v>
      </c>
      <c r="D81" s="10">
        <f t="shared" si="1"/>
        <v>2056.4000000000015</v>
      </c>
    </row>
    <row r="82" spans="1:9" x14ac:dyDescent="0.2">
      <c r="A82" s="4"/>
      <c r="B82" s="4"/>
      <c r="I82" t="s">
        <v>29</v>
      </c>
    </row>
    <row r="84" spans="1:9" x14ac:dyDescent="0.2">
      <c r="A84" s="4"/>
      <c r="B84" s="4"/>
    </row>
  </sheetData>
  <mergeCells count="2">
    <mergeCell ref="A76:C76"/>
    <mergeCell ref="A2:D2"/>
  </mergeCells>
  <phoneticPr fontId="2" type="noConversion"/>
  <pageMargins left="0.39370078740157483" right="0.19685039370078741" top="1.1023622047244095" bottom="0.78740157480314965" header="0.23622047244094491" footer="0.1968503937007874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Neringos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2025-02-03T14:50:12Z</cp:lastPrinted>
  <dcterms:created xsi:type="dcterms:W3CDTF">2006-11-17T08:49:44Z</dcterms:created>
  <dcterms:modified xsi:type="dcterms:W3CDTF">2025-02-05T12:12:02Z</dcterms:modified>
</cp:coreProperties>
</file>