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B89D9F18-EF2C-42F0-950C-4465C7643A9B}" xr6:coauthVersionLast="47" xr6:coauthVersionMax="47" xr10:uidLastSave="{00000000-0000-0000-0000-000000000000}"/>
  <bookViews>
    <workbookView xWindow="-120" yWindow="-120" windowWidth="29040" windowHeight="15840"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1" l="1"/>
  <c r="I68" i="1"/>
  <c r="J39" i="1" l="1"/>
  <c r="K39" i="1"/>
  <c r="I39" i="1"/>
  <c r="H37" i="1"/>
  <c r="I80" i="1"/>
  <c r="H35" i="1"/>
  <c r="H16" i="1"/>
  <c r="H46" i="1" l="1"/>
  <c r="H14" i="1"/>
  <c r="K80" i="1"/>
  <c r="K28" i="1"/>
  <c r="I28" i="1"/>
  <c r="I81" i="1" l="1"/>
  <c r="K81" i="1"/>
  <c r="J77" i="1"/>
  <c r="H21" i="1" l="1"/>
  <c r="H19" i="1"/>
  <c r="H48" i="1" l="1"/>
  <c r="H23" i="1" l="1"/>
  <c r="J80" i="1" l="1"/>
  <c r="H77" i="1"/>
  <c r="H25" i="1" l="1"/>
  <c r="H28" i="1" s="1"/>
  <c r="H60" i="1" l="1"/>
  <c r="H57" i="1"/>
  <c r="H54" i="1"/>
  <c r="J28" i="1" l="1"/>
  <c r="H33" i="1"/>
  <c r="H39" i="1" s="1"/>
  <c r="J81" i="1" l="1"/>
  <c r="H51" i="1"/>
  <c r="H63" i="1"/>
  <c r="H68" i="1"/>
  <c r="H75" i="1"/>
  <c r="H71" i="1"/>
  <c r="H80" i="1" l="1"/>
  <c r="H81" i="1" s="1"/>
</calcChain>
</file>

<file path=xl/sharedStrings.xml><?xml version="1.0" encoding="utf-8"?>
<sst xmlns="http://schemas.openxmlformats.org/spreadsheetml/2006/main" count="338" uniqueCount="158">
  <si>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</si>
  <si>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</si>
  <si>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</si>
  <si>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</si>
  <si>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</si>
  <si>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</si>
  <si>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</si>
  <si>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</si>
  <si>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</si>
  <si>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</si>
  <si>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</si>
  <si>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</si>
  <si>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</si>
  <si>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</si>
  <si>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</si>
  <si>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</si>
  <si>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</si>
  <si>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</si>
  <si>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</si>
  <si>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</si>
  <si>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</si>
  <si>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</si>
  <si>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</si>
  <si>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</si>
  <si>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</si>
  <si>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</si>
  <si>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</si>
  <si>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 xml:space="preserve">2025 m. I ketv. </t>
  </si>
  <si>
    <t xml:space="preserve">2027 m. I ketv. </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</si>
  <si>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</si>
  <si>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</si>
  <si>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</si>
  <si>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</si>
  <si>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</si>
  <si>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</si>
  <si>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</si>
  <si>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2024 m. IV ketv. </t>
  </si>
  <si>
    <t xml:space="preserve">2027 m. IV ketv. </t>
  </si>
  <si>
    <t>2024 m. II ketv.</t>
  </si>
  <si>
    <t>2025 m. I ketv.</t>
  </si>
  <si>
    <t>2027 m. IV ketv.</t>
  </si>
  <si>
    <t>2024 m. III ketv.</t>
  </si>
  <si>
    <t>2026 m. II ketv.</t>
  </si>
  <si>
    <t>Neringos savivaldybė</t>
  </si>
  <si>
    <t>Palangos miesto savivaldybės administracija</t>
  </si>
  <si>
    <t>Pakrančių turizmo infrastruktūros plėtra Šventojoje</t>
  </si>
  <si>
    <t xml:space="preserve">2025 m. II ketv. </t>
  </si>
  <si>
    <t xml:space="preserve"> -</t>
  </si>
  <si>
    <t>Rodiklis</t>
  </si>
  <si>
    <t xml:space="preserve">2025 m. III ketv. </t>
  </si>
  <si>
    <t>Skuodo rajono verslo ir pramonės zonų kūrimas ir modernizavimas</t>
  </si>
  <si>
    <t>2027 m. 
IV ketv.</t>
  </si>
  <si>
    <t>2025 m. 
I ketv.</t>
  </si>
  <si>
    <t>2026 m. 
II ketv.</t>
  </si>
  <si>
    <t>2026 m. 
IV ketv.</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</si>
  <si>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</si>
  <si>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</si>
  <si>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</si>
  <si>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</si>
  <si>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</si>
  <si>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</si>
  <si>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</si>
  <si>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</si>
  <si>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</si>
  <si>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</si>
  <si>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</si>
  <si>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</si>
  <si>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</si>
  <si>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</si>
  <si>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</si>
  <si>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</si>
  <si>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</si>
  <si>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</si>
  <si>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</si>
  <si>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</si>
  <si>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</si>
  <si>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</si>
  <si>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</si>
  <si>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</si>
  <si>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</si>
  <si>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</si>
  <si>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</si>
  <si>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</si>
  <si>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</si>
  <si>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</si>
  <si>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</si>
  <si>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</si>
  <si>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</si>
  <si>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</si>
  <si>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</si>
  <si>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</si>
  <si>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</si>
  <si>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</si>
  <si>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</si>
  <si>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</si>
  <si>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</si>
  <si>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2025 m. 
III ketv.</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</si>
  <si>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</si>
  <si>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</si>
  <si>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</si>
  <si>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</si>
  <si>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</si>
  <si>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</si>
  <si>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</si>
  <si>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</si>
  <si>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</si>
  <si>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</si>
  <si>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</si>
  <si>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</si>
  <si>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</si>
  <si>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</si>
  <si>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</si>
  <si>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1) Modernizuoti Skuodo autobusų stotį (objekto adresas: Vilniaus g. 34, Skuodas) ją pritaikant asmenims su negalia, įrengiant dengtą keleivių išlaipinimo peroną, informacinius stendus ir kitą reikalingą infrastruktūrą.
2)  Pritaikyti Ylakių, Mosėdžio, Barstyčių ir Lenkimų stoteles asmenims su negalia laikantis universalaus dizaino principų bei įrengti reikalingą informacinę infrastruktūrą.</t>
  </si>
  <si>
    <t>Atmatos upės pakrantės pritaikymas lankymui</t>
  </si>
  <si>
    <t xml:space="preserve">Pritaikyti lankymui  Hugo Šojaus dvaro parkus (kultūros objektai):  
1) Pritaikyti  lankymui Hugo Šojaus dvaro parką įrengiant pėsčiųjų takus, mažosios architektūros elementus, informacinę infrastruktūrą bei sutvarkant aplinką. 
2) Pritaikyti lankymui Senojo Žibų kaimo Varnamiškio parko dalį  sutvarkant aplinką įrengiant pėsčiųjų takus, apšvietimą, mažosios architektūros elementus, sutvarkant aplinką bei pažymint saugotinus medžius. </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</si>
  <si>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</si>
  <si>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</si>
  <si>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</si>
  <si>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2026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</si>
  <si>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</si>
  <si>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</si>
  <si>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</si>
  <si>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2025 m. II ketv.</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</si>
  <si>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</si>
  <si>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</si>
  <si>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</si>
  <si>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 xml:space="preserve">2327.00
</t>
  </si>
  <si>
    <t>1) Pastatyti naują autobusų stotį Gargžduose su visa jos funkcionavimui būtina infrastruktūra (objekto adresas: Turgaus g. 32, Gargždai, Klaipėdos raj.).
2) Įrengti autobusų stoteles Klaipėdos rajone (viso - 2 stotelės: Svencelės k. ir Kunkių k.).</t>
  </si>
  <si>
    <t>1.2.4.</t>
  </si>
  <si>
    <t>2026 m. 
I ketv.</t>
  </si>
  <si>
    <t>2028 m. 
IV ketv.</t>
  </si>
  <si>
    <t>P - Paramą gavusių pakrančių turizmo vietovių skaičius</t>
  </si>
  <si>
    <t>2026 m. III ketv.</t>
  </si>
  <si>
    <t>Gamybinės ir kūrybinės bendradarbystės erdvių įrengimas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</si>
  <si>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</si>
  <si>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</si>
  <si>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2023–2029 metų Klaipėdos regiono funkcinės zonos strategijos
2 priedas</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</si>
  <si>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</si>
  <si>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</si>
  <si>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</si>
  <si>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</si>
  <si>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ir pritaikyti potencialiems investuotojams 2 sklypus Skuodo miesto Statybininkų g. pramoninėje zonoje (objekto adresas: Statybininkų g. 10 ir Statybininkų g. 15A): įrengti įvažiavimus į sklypus (2 vnt., kiekvieno įvažiavimo ilgis –      ~ 80 m), aikšteles, skirtas transporto priemonėms (~ 1000 kv. m), teritorijos apšvietimą, inžinerinius tinklus (vandentiekio, buitinių nuotekų, ilgis – ~ 1200 m; paviršinių nuotekų, ilgis – ~ 400 m; elektros energijos tinklus, ilgis – ~ 500 m, ryšių tinklus, ilgis – ~ 1200 m). 
2) Įrengti ir pritaikyti potencialiems investuotojams 1 sklypą Mosėdžio miestelio Liepų g. pramoninėje zonoje: įrengti įvažiavimą į sklypą nuo Liepų g. (ilgis – ~ 120 m), aikštelę transporto priemonėms, plotas – ~ 1000 kv. m), vandentiekio (ilgis – ~ 150 m) ir buitinių nuotekų (ilgis – ~ 150 m) tinklus, paviršinių nuotekų tinklus (ilgis – ~ 330 m), elektros energijos (ilgis – ~ 370 m) ir ryšių (ilgis – ~ 250 m) tinklus, teritorijos apšvietimą bei poilsio zoną.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</si>
  <si>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</si>
  <si>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1) Įrengti bendradarbystės erdvę – vaisių ir daržovių lofilizavimo cechą (objekto adresas: Mosėdžio g. 43, Daukšių k., Skuodo r.).
2) Įrengti bendradarbystės erdvę, skirtą tautodailininkams (objekto adresas: Mosėdžio mstl., Kęstučio g., Skuodo r.).</t>
  </si>
  <si>
    <t>Pavesti regiono savivaldybių bendrai įsteigtam juridiniam vienetui asociacijai „Klaipėdos regionas“ organizuoti bendrą veiklą vykdant sąlygų turizmo plėtrai sudarymo ir šios veiklos skatinimo viešąją funkciją.</t>
  </si>
  <si>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takus, poilsio zoną ir kitą mažąją infrastruktūrą Akmenos upės pakrantėje.</t>
  </si>
  <si>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 – ~ 1,2 km), sutvarkant aplinką, įrengiant apšvietimą, informacinę infrastruktūrą, mažąją architektūrą, poilsio ir automobilių stovėjimo aikšteles.</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</si>
  <si>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</si>
  <si>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</si>
  <si>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</si>
  <si>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Pritaikyti Atmatos upę (gamtos objektas) lankymui:
1)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2) įrengti Uostadvaryje pėsčiųjų taką, mažosios architektūros elementus, apžvalgos aikšteles ir informacinę infrastruktūrą.</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</si>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</sst>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4">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s>
  <cellStyleXfs count="3">
    <xf numFmtId="0" fontId="0" fillId="0" borderId="0"/>
    <xf numFmtId="0" fontId="2" fillId="0" borderId="0"/>
    <xf numFmtId="0" fontId="1" fillId="0" borderId="0"/>
  </cellStyleXfs>
  <cellXfs count="16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4" fontId="9" fillId="0" borderId="11" xfId="0" applyNumberFormat="1" applyFont="1" applyBorder="1" applyAlignment="1">
      <alignment horizontal="center"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2" fontId="13" fillId="0" borderId="10" xfId="0" applyNumberFormat="1" applyFont="1" applyBorder="1" applyAlignment="1">
      <alignment horizontal="center" vertical="top" wrapText="1"/>
    </xf>
    <xf numFmtId="4" fontId="3" fillId="0" borderId="0" xfId="0" applyNumberFormat="1" applyFont="1"/>
    <xf numFmtId="4" fontId="17" fillId="0" borderId="10" xfId="0" applyNumberFormat="1" applyFont="1" applyBorder="1" applyAlignment="1">
      <alignment horizontal="center" vertical="top" wrapText="1"/>
    </xf>
    <xf numFmtId="2" fontId="3" fillId="0" borderId="11" xfId="0" applyNumberFormat="1" applyFont="1" applyBorder="1" applyAlignment="1">
      <alignment horizontal="center" vertical="top"/>
    </xf>
    <xf numFmtId="2" fontId="17" fillId="0" borderId="11" xfId="0" applyNumberFormat="1" applyFont="1" applyBorder="1" applyAlignment="1">
      <alignment horizontal="center" vertical="top"/>
    </xf>
    <xf numFmtId="0" fontId="9" fillId="0" borderId="9" xfId="0" applyFont="1" applyBorder="1" applyAlignment="1">
      <alignment horizontal="center" vertical="top" wrapText="1"/>
    </xf>
    <xf numFmtId="0" fontId="3" fillId="0" borderId="10" xfId="0" applyFont="1" applyBorder="1" applyAlignment="1">
      <alignment horizontal="center" vertical="center" wrapText="1"/>
    </xf>
    <xf numFmtId="0" fontId="13" fillId="0" borderId="10" xfId="0" applyFont="1" applyBorder="1" applyAlignment="1">
      <alignment horizontal="center" vertical="top" wrapText="1"/>
    </xf>
    <xf numFmtId="0" fontId="3" fillId="0" borderId="10" xfId="0" applyFont="1" applyBorder="1" applyAlignment="1">
      <alignment horizontal="center" wrapText="1"/>
    </xf>
    <xf numFmtId="0" fontId="3" fillId="0" borderId="10" xfId="0" applyFont="1" applyBorder="1" applyAlignment="1">
      <alignment horizontal="center" vertical="top" wrapText="1"/>
    </xf>
    <xf numFmtId="0" fontId="13" fillId="0" borderId="5" xfId="0" applyFont="1" applyBorder="1" applyAlignment="1">
      <alignment vertical="top" wrapText="1"/>
    </xf>
    <xf numFmtId="0" fontId="13" fillId="0" borderId="10" xfId="0" applyFont="1" applyBorder="1" applyAlignment="1">
      <alignment vertical="top" wrapText="1"/>
    </xf>
    <xf numFmtId="164" fontId="3" fillId="0" borderId="10" xfId="0" applyNumberFormat="1" applyFont="1" applyBorder="1" applyAlignment="1">
      <alignment horizontal="center" vertical="top" wrapText="1"/>
    </xf>
    <xf numFmtId="4" fontId="3" fillId="0" borderId="10" xfId="0" applyNumberFormat="1" applyFont="1" applyBorder="1" applyAlignment="1">
      <alignment horizontal="center" vertical="top" wrapText="1"/>
    </xf>
    <xf numFmtId="0" fontId="3" fillId="0" borderId="10" xfId="0" applyFont="1" applyBorder="1" applyAlignment="1">
      <alignment horizontal="left" vertical="top" wrapText="1"/>
    </xf>
    <xf numFmtId="0" fontId="9" fillId="0" borderId="10" xfId="0" applyFont="1" applyBorder="1" applyAlignment="1">
      <alignment vertical="top" wrapText="1"/>
    </xf>
    <xf numFmtId="0" fontId="9" fillId="0" borderId="10" xfId="0" applyFont="1" applyBorder="1" applyAlignment="1">
      <alignment horizontal="center" vertical="top" wrapText="1"/>
    </xf>
    <xf numFmtId="4" fontId="13" fillId="0" borderId="10" xfId="0" applyNumberFormat="1" applyFont="1" applyBorder="1" applyAlignment="1">
      <alignment horizontal="center" vertical="top" wrapText="1"/>
    </xf>
    <xf numFmtId="0" fontId="13" fillId="0" borderId="10" xfId="0" applyFont="1" applyBorder="1" applyAlignment="1">
      <alignment horizontal="left" vertical="top" wrapText="1"/>
    </xf>
    <xf numFmtId="4" fontId="9" fillId="0" borderId="10" xfId="0" applyNumberFormat="1" applyFont="1" applyBorder="1" applyAlignment="1">
      <alignment horizontal="center" vertical="top" wrapText="1"/>
    </xf>
    <xf numFmtId="1" fontId="13" fillId="0" borderId="10" xfId="0" applyNumberFormat="1" applyFont="1" applyBorder="1" applyAlignment="1">
      <alignment horizontal="center" vertical="top" wrapText="1"/>
    </xf>
    <xf numFmtId="0" fontId="3" fillId="0" borderId="10" xfId="0" applyFont="1" applyBorder="1" applyAlignment="1">
      <alignment vertical="top" wrapText="1"/>
    </xf>
    <xf numFmtId="4" fontId="8" fillId="0" borderId="10" xfId="0" applyNumberFormat="1" applyFont="1" applyBorder="1" applyAlignment="1">
      <alignment horizontal="center" vertical="top" wrapText="1"/>
    </xf>
    <xf numFmtId="0" fontId="7" fillId="0" borderId="10" xfId="0" applyFont="1" applyBorder="1" applyAlignment="1">
      <alignment vertical="top" wrapText="1"/>
    </xf>
    <xf numFmtId="165" fontId="13" fillId="0" borderId="10" xfId="0" applyNumberFormat="1" applyFont="1" applyBorder="1" applyAlignment="1">
      <alignment horizontal="center" vertical="top" wrapText="1"/>
    </xf>
    <xf numFmtId="0" fontId="8" fillId="0" borderId="10" xfId="0" applyFont="1" applyBorder="1" applyAlignment="1">
      <alignment horizontal="center" vertical="top" wrapText="1"/>
    </xf>
    <xf numFmtId="0" fontId="3" fillId="0" borderId="4" xfId="0" applyFont="1" applyBorder="1" applyAlignment="1">
      <alignment horizontal="center" vertical="top" wrapText="1"/>
    </xf>
    <xf numFmtId="4" fontId="3" fillId="0" borderId="4" xfId="0" applyNumberFormat="1" applyFont="1" applyBorder="1" applyAlignment="1">
      <alignment horizontal="center" vertical="top" wrapText="1"/>
    </xf>
    <xf numFmtId="4" fontId="13" fillId="0" borderId="4" xfId="0" applyNumberFormat="1" applyFont="1" applyBorder="1" applyAlignment="1">
      <alignment horizontal="center" vertical="top" wrapText="1"/>
    </xf>
    <xf numFmtId="0" fontId="13" fillId="0" borderId="11" xfId="0" applyFont="1" applyBorder="1" applyAlignment="1">
      <alignment horizontal="center" vertical="top" wrapTex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4" fontId="3" fillId="0" borderId="11" xfId="0" applyNumberFormat="1" applyFont="1" applyBorder="1" applyAlignment="1">
      <alignment horizontal="center" vertical="top" wrapText="1"/>
    </xf>
    <xf numFmtId="4" fontId="13" fillId="0" borderId="11" xfId="0" applyNumberFormat="1" applyFont="1" applyBorder="1" applyAlignment="1">
      <alignment horizontal="center" vertical="top" wrapText="1"/>
    </xf>
    <xf numFmtId="0" fontId="13" fillId="0" borderId="4" xfId="0" applyFont="1" applyBorder="1" applyAlignment="1">
      <alignment horizontal="center" vertical="top" wrapText="1"/>
    </xf>
    <xf numFmtId="1" fontId="13" fillId="0" borderId="4" xfId="0" applyNumberFormat="1" applyFont="1" applyBorder="1" applyAlignment="1">
      <alignment horizontal="center" vertical="top" wrapText="1"/>
    </xf>
    <xf numFmtId="0" fontId="13" fillId="0" borderId="18" xfId="0" applyFont="1" applyBorder="1" applyAlignment="1">
      <alignment vertical="top" wrapText="1"/>
    </xf>
    <xf numFmtId="0" fontId="3" fillId="0" borderId="12" xfId="0" applyFont="1" applyBorder="1" applyAlignment="1">
      <alignment horizontal="center" vertical="top" wrapText="1"/>
    </xf>
    <xf numFmtId="0" fontId="13" fillId="0" borderId="18" xfId="0" applyFont="1" applyBorder="1" applyAlignment="1">
      <alignment horizontal="center" vertical="top" wrapText="1"/>
    </xf>
    <xf numFmtId="4" fontId="13" fillId="0" borderId="18" xfId="0" applyNumberFormat="1" applyFont="1" applyBorder="1" applyAlignment="1">
      <alignment horizontal="center" vertical="top" wrapText="1"/>
    </xf>
    <xf numFmtId="0" fontId="13" fillId="0" borderId="11"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1" fontId="13" fillId="0" borderId="11"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9" xfId="0" applyFont="1" applyBorder="1" applyAlignment="1">
      <alignment vertical="top" wrapText="1"/>
    </xf>
    <xf numFmtId="0" fontId="3" fillId="0" borderId="9" xfId="0" applyFont="1" applyBorder="1" applyAlignment="1">
      <alignment wrapText="1"/>
    </xf>
    <xf numFmtId="0" fontId="9" fillId="0" borderId="9" xfId="0" applyFont="1" applyBorder="1" applyAlignment="1">
      <alignment wrapText="1"/>
    </xf>
    <xf numFmtId="4" fontId="14" fillId="0" borderId="9" xfId="0" applyNumberFormat="1" applyFont="1" applyBorder="1" applyAlignment="1">
      <alignment horizontal="center"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3" fillId="0" borderId="5" xfId="0" applyFont="1" applyBorder="1" applyAlignment="1">
      <alignment vertical="top" wrapText="1"/>
    </xf>
    <xf numFmtId="0" fontId="3" fillId="0" borderId="6"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2" fontId="13" fillId="0" borderId="6" xfId="0" applyNumberFormat="1" applyFont="1" applyBorder="1" applyAlignment="1">
      <alignment horizontal="center" vertical="top" wrapText="1"/>
    </xf>
    <xf numFmtId="0" fontId="12" fillId="0" borderId="10" xfId="0" applyFont="1" applyBorder="1" applyAlignment="1">
      <alignment horizontal="left" vertical="top" wrapText="1"/>
    </xf>
    <xf numFmtId="0" fontId="9" fillId="0" borderId="10" xfId="0" applyFont="1" applyBorder="1" applyAlignment="1">
      <alignment horizontal="left" vertical="top" wrapText="1"/>
    </xf>
    <xf numFmtId="4" fontId="14" fillId="0" borderId="10" xfId="0" applyNumberFormat="1" applyFont="1" applyBorder="1" applyAlignment="1">
      <alignment horizontal="center" vertical="center" wrapText="1"/>
    </xf>
    <xf numFmtId="0" fontId="16" fillId="0" borderId="10" xfId="0" applyFont="1" applyBorder="1" applyAlignment="1">
      <alignment horizontal="left" vertical="top" wrapText="1"/>
    </xf>
    <xf numFmtId="0" fontId="13" fillId="0" borderId="11" xfId="0" applyFont="1" applyBorder="1" applyAlignment="1">
      <alignment horizontal="left" vertical="top" wrapText="1"/>
    </xf>
    <xf numFmtId="0" fontId="4" fillId="0" borderId="11" xfId="0" applyFont="1" applyBorder="1" applyAlignment="1">
      <alignment horizontal="center" vertical="top" wrapText="1"/>
    </xf>
    <xf numFmtId="0" fontId="10" fillId="0" borderId="11" xfId="0" applyFont="1" applyBorder="1" applyAlignment="1">
      <alignment vertical="top" wrapText="1"/>
    </xf>
    <xf numFmtId="0" fontId="10" fillId="0" borderId="11" xfId="0" applyFont="1" applyBorder="1" applyAlignment="1">
      <alignment horizontal="center" vertical="top" wrapText="1"/>
    </xf>
    <xf numFmtId="0" fontId="9" fillId="0" borderId="11" xfId="0" applyFont="1" applyBorder="1" applyAlignment="1">
      <alignmen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9" fillId="0" borderId="11" xfId="0" applyFont="1" applyBorder="1" applyAlignment="1">
      <alignment horizontal="left" vertical="top" wrapText="1"/>
    </xf>
    <xf numFmtId="0" fontId="10" fillId="0" borderId="11" xfId="0" applyFont="1" applyBorder="1" applyAlignment="1">
      <alignment wrapText="1"/>
    </xf>
    <xf numFmtId="0" fontId="10" fillId="0" borderId="11" xfId="0" applyFont="1" applyBorder="1" applyAlignment="1">
      <alignment horizontal="center" vertical="center"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0" fontId="3" fillId="0" borderId="11" xfId="0" applyFont="1" applyBorder="1" applyAlignment="1">
      <alignment horizontal="left" vertical="top" wrapText="1"/>
    </xf>
    <xf numFmtId="0" fontId="5" fillId="0" borderId="11" xfId="0" applyFont="1" applyBorder="1" applyAlignment="1">
      <alignment horizontal="left" vertical="top" wrapText="1"/>
    </xf>
    <xf numFmtId="4" fontId="13" fillId="0" borderId="1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13" fillId="0" borderId="23" xfId="0" applyFont="1" applyBorder="1" applyAlignment="1">
      <alignment horizontal="center" vertical="top" wrapText="1"/>
    </xf>
    <xf numFmtId="4" fontId="13" fillId="0" borderId="21" xfId="0" applyNumberFormat="1" applyFont="1" applyBorder="1" applyAlignment="1">
      <alignment horizontal="center"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3" fillId="0" borderId="10" xfId="0" applyFont="1" applyBorder="1" applyAlignment="1">
      <alignment vertical="top"/>
    </xf>
    <xf numFmtId="39" fontId="13" fillId="0" borderId="10" xfId="0" applyNumberFormat="1" applyFont="1" applyBorder="1" applyAlignment="1">
      <alignment horizontal="center" vertical="top" wrapText="1"/>
    </xf>
    <xf numFmtId="0" fontId="3" fillId="0" borderId="10" xfId="0" applyFont="1" applyBorder="1"/>
    <xf numFmtId="39" fontId="3" fillId="0" borderId="10" xfId="0" applyNumberFormat="1" applyFont="1" applyBorder="1" applyAlignment="1">
      <alignment horizontal="center" vertical="top" wrapText="1"/>
    </xf>
    <xf numFmtId="3" fontId="13" fillId="0" borderId="10" xfId="0" applyNumberFormat="1" applyFont="1" applyBorder="1" applyAlignment="1">
      <alignment horizontal="center" vertical="top" wrapText="1"/>
    </xf>
    <xf numFmtId="0" fontId="3" fillId="0" borderId="10" xfId="0" applyFont="1" applyBorder="1" applyAlignment="1">
      <alignment wrapText="1"/>
    </xf>
    <xf numFmtId="4" fontId="13" fillId="0" borderId="5" xfId="0" applyNumberFormat="1" applyFont="1" applyBorder="1" applyAlignment="1">
      <alignment horizontal="center" vertical="top" wrapText="1"/>
    </xf>
    <xf numFmtId="2" fontId="13" fillId="0" borderId="9" xfId="0" applyNumberFormat="1" applyFont="1" applyBorder="1" applyAlignment="1">
      <alignment horizontal="center" vertical="top" wrapText="1"/>
    </xf>
    <xf numFmtId="0" fontId="11" fillId="0" borderId="10" xfId="0" applyFont="1" applyBorder="1" applyAlignment="1">
      <alignment vertical="top" wrapText="1"/>
    </xf>
    <xf numFmtId="0" fontId="3" fillId="0" borderId="9" xfId="0" applyFont="1" applyBorder="1" applyAlignment="1">
      <alignment vertical="top"/>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3" fillId="0" borderId="16" xfId="0" applyFont="1" applyBorder="1" applyAlignment="1">
      <alignment horizontal="center" vertical="top" wrapText="1"/>
    </xf>
    <xf numFmtId="0" fontId="3" fillId="0" borderId="21" xfId="0" applyFont="1" applyBorder="1" applyAlignment="1">
      <alignment horizontal="center" vertical="top" wrapText="1"/>
    </xf>
    <xf numFmtId="0" fontId="3" fillId="0" borderId="15" xfId="0" applyFont="1" applyBorder="1"/>
    <xf numFmtId="0" fontId="8" fillId="0" borderId="11" xfId="0" applyFont="1" applyBorder="1" applyAlignment="1">
      <alignment horizontal="left" vertical="top" wrapText="1"/>
    </xf>
    <xf numFmtId="0" fontId="13" fillId="0" borderId="17" xfId="0" applyFont="1" applyBorder="1" applyAlignment="1">
      <alignment horizontal="center" vertical="top"/>
    </xf>
    <xf numFmtId="2" fontId="13" fillId="0" borderId="16" xfId="0" applyNumberFormat="1" applyFont="1" applyBorder="1" applyAlignment="1">
      <alignment horizontal="center" vertical="top" wrapText="1"/>
    </xf>
    <xf numFmtId="0" fontId="3" fillId="0" borderId="5" xfId="0" applyFont="1" applyBorder="1"/>
    <xf numFmtId="0" fontId="3" fillId="0" borderId="22" xfId="0" applyFont="1" applyBorder="1" applyAlignment="1">
      <alignment horizontal="center" vertical="top" wrapText="1"/>
    </xf>
    <xf numFmtId="1" fontId="13" fillId="0" borderId="9" xfId="0" applyNumberFormat="1" applyFont="1" applyBorder="1" applyAlignment="1">
      <alignment horizontal="center" vertical="top" wrapText="1"/>
    </xf>
    <xf numFmtId="0" fontId="3" fillId="0" borderId="9" xfId="0" applyFont="1" applyBorder="1"/>
    <xf numFmtId="4" fontId="9" fillId="0" borderId="9" xfId="0" applyNumberFormat="1" applyFont="1" applyBorder="1" applyAlignment="1">
      <alignment horizontal="center" vertical="top" wrapText="1"/>
    </xf>
    <xf numFmtId="0" fontId="3" fillId="0" borderId="4" xfId="0" applyFont="1" applyBorder="1"/>
    <xf numFmtId="0" fontId="11" fillId="0" borderId="4" xfId="0" applyFont="1" applyBorder="1" applyAlignment="1">
      <alignment vertical="top" wrapText="1"/>
    </xf>
    <xf numFmtId="0" fontId="9" fillId="0" borderId="8" xfId="0" applyFont="1" applyBorder="1" applyAlignment="1">
      <alignment horizontal="center" vertical="top" wrapText="1"/>
    </xf>
    <xf numFmtId="0" fontId="13" fillId="0" borderId="4" xfId="0" applyFont="1" applyBorder="1" applyAlignment="1">
      <alignment vertical="top" wrapText="1"/>
    </xf>
    <xf numFmtId="4" fontId="9" fillId="0" borderId="4" xfId="0" applyNumberFormat="1" applyFont="1" applyBorder="1" applyAlignment="1">
      <alignment horizontal="center" vertical="top" wrapText="1"/>
    </xf>
    <xf numFmtId="0" fontId="3" fillId="0" borderId="11" xfId="0" applyFont="1" applyBorder="1" applyAlignment="1">
      <alignment vertical="top"/>
    </xf>
    <xf numFmtId="0" fontId="3" fillId="0" borderId="11" xfId="0" applyFont="1" applyBorder="1" applyAlignment="1">
      <alignment horizontal="center" vertical="top"/>
    </xf>
    <xf numFmtId="39" fontId="13" fillId="0" borderId="11" xfId="0" applyNumberFormat="1" applyFont="1" applyBorder="1" applyAlignment="1">
      <alignment horizontal="center" vertical="top" wrapText="1"/>
    </xf>
    <xf numFmtId="0" fontId="3" fillId="0" borderId="11" xfId="0" applyFont="1" applyBorder="1" applyAlignment="1">
      <alignment wrapText="1"/>
    </xf>
    <xf numFmtId="2" fontId="13" fillId="0" borderId="11" xfId="0" applyNumberFormat="1" applyFont="1" applyBorder="1" applyAlignment="1">
      <alignment horizontal="center" vertical="top"/>
    </xf>
    <xf numFmtId="0" fontId="14" fillId="0" borderId="9" xfId="0" applyFont="1" applyBorder="1" applyAlignment="1">
      <alignment vertical="top" wrapText="1"/>
    </xf>
    <xf numFmtId="0" fontId="9" fillId="0" borderId="10" xfId="0" applyFont="1" applyBorder="1" applyAlignment="1">
      <alignment wrapText="1"/>
    </xf>
    <xf numFmtId="0" fontId="14" fillId="0" borderId="10" xfId="0" applyFont="1" applyBorder="1" applyAlignment="1">
      <alignment horizontal="right" wrapText="1"/>
    </xf>
    <xf numFmtId="4" fontId="14" fillId="0" borderId="10" xfId="0" applyNumberFormat="1" applyFont="1" applyBorder="1" applyAlignment="1">
      <alignment horizontal="center" vertical="top" wrapText="1"/>
    </xf>
    <xf numFmtId="0" fontId="3" fillId="0" borderId="0" xfId="0" applyFont="1" applyAlignment="1">
      <alignment wrapText="1"/>
    </xf>
    <xf numFmtId="0" fontId="3" fillId="0" borderId="0" xfId="0" applyFont="1"/>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3" fillId="0" borderId="4" xfId="0" applyFont="1" applyBorder="1" applyAlignment="1">
      <alignment horizontal="center" vertical="center" wrapText="1"/>
    </xf>
    <xf numFmtId="0" fontId="13" fillId="0" borderId="8" xfId="0" applyFont="1" applyBorder="1"/>
    <xf numFmtId="0" fontId="13" fillId="0" borderId="9" xfId="0" applyFont="1" applyBorder="1"/>
    <xf numFmtId="0" fontId="3" fillId="0" borderId="5" xfId="0" applyFont="1" applyBorder="1" applyAlignment="1">
      <alignment horizontal="center" vertical="center" wrapText="1"/>
    </xf>
    <xf numFmtId="0" fontId="13" fillId="0" borderId="6" xfId="0" applyFont="1" applyBorder="1"/>
    <xf numFmtId="0" fontId="13" fillId="0" borderId="7" xfId="0" applyFont="1" applyBorder="1"/>
    <xf numFmtId="0" fontId="13" fillId="0" borderId="5" xfId="0" applyFont="1" applyBorder="1" applyAlignment="1">
      <alignment horizontal="left" vertical="top" wrapText="1"/>
    </xf>
    <xf numFmtId="0" fontId="4" fillId="0" borderId="7" xfId="0" applyFont="1" applyBorder="1"/>
    <xf numFmtId="0" fontId="4" fillId="0" borderId="6" xfId="0" applyFont="1" applyBorder="1"/>
    <xf numFmtId="0" fontId="5" fillId="0" borderId="5" xfId="0" applyFont="1" applyBorder="1" applyAlignment="1">
      <alignment horizontal="left" vertical="top" wrapText="1"/>
    </xf>
    <xf numFmtId="0" fontId="13" fillId="0" borderId="12" xfId="0" applyFont="1" applyBorder="1" applyAlignment="1">
      <alignment horizontal="left" vertical="top" wrapText="1"/>
    </xf>
    <xf numFmtId="0" fontId="4" fillId="0" borderId="13" xfId="0" applyFont="1" applyBorder="1"/>
    <xf numFmtId="0" fontId="4" fillId="0" borderId="14" xfId="0" applyFont="1" applyBorder="1"/>
    <xf numFmtId="0" fontId="13" fillId="0" borderId="5" xfId="0" applyFont="1" applyBorder="1" applyAlignment="1">
      <alignment vertical="top" wrapText="1"/>
    </xf>
  </cellXfs>
  <cellStyles count="3">
    <cellStyle name="Įprastas"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90" zoomScaleNormal="90" workbookViewId="0">
      <selection activeCell="J46" sqref="J46"/>
    </sheetView>
  </sheetViews>
  <sheetFormatPr defaultColWidth="14.42578125" defaultRowHeight="15" customHeight="1" x14ac:dyDescent="0.25"/>
  <cols>
    <col min="1" max="1" width="6.140625" customWidth="1"/>
    <col min="2" max="2" width="31.85546875" customWidth="1"/>
    <col min="3" max="3" width="52" customWidth="1"/>
    <col min="4" max="4" width="12.140625" customWidth="1"/>
    <col min="5" max="5" width="16.42578125" customWidth="1"/>
    <col min="6" max="7" width="12.140625" customWidth="1"/>
    <col min="8" max="8" width="19.140625" customWidth="1"/>
    <col min="9" max="9" width="17.85546875" bestFit="1" customWidth="1"/>
    <col min="10" max="10" width="18.85546875" style="5" customWidth="1"/>
    <col min="11" max="11" width="16.140625" bestFit="1" customWidth="1"/>
    <col min="12" max="14" width="12.140625" customWidth="1"/>
    <col min="15" max="15" width="15.5703125" customWidth="1"/>
    <col min="16" max="16" width="51.42578125" style="13" customWidth="1"/>
    <col min="17" max="26" width="8.85546875" customWidth="1"/>
  </cols>
  <sheetData>
    <row r="1" spans="1:26" ht="57.75" customHeight="1" x14ac:dyDescent="0.25">
      <c r="A1" s="1"/>
      <c r="B1" s="1"/>
      <c r="C1" s="1"/>
      <c r="D1" s="1"/>
      <c r="E1" s="1"/>
      <c r="F1" s="1"/>
      <c r="G1" s="1"/>
      <c r="H1" s="1"/>
      <c r="I1" s="1"/>
      <c r="J1" s="4"/>
      <c r="K1" s="1"/>
      <c r="L1" s="1"/>
      <c r="M1" s="143" t="s">
        <v>136</v>
      </c>
      <c r="N1" s="144"/>
      <c r="O1" s="144"/>
      <c r="P1" s="9"/>
      <c r="Q1" s="1"/>
      <c r="R1" s="1"/>
      <c r="S1" s="1"/>
      <c r="T1" s="1"/>
      <c r="U1" s="1"/>
      <c r="V1" s="1"/>
      <c r="W1" s="1"/>
      <c r="X1" s="1"/>
      <c r="Y1" s="1"/>
      <c r="Z1" s="1"/>
    </row>
    <row r="2" spans="1:26" ht="29.25" customHeight="1" x14ac:dyDescent="0.25">
      <c r="A2" s="145" t="s">
        <v>152</v>
      </c>
      <c r="B2" s="146"/>
      <c r="C2" s="146"/>
      <c r="D2" s="146"/>
      <c r="E2" s="146"/>
      <c r="F2" s="146"/>
      <c r="G2" s="146"/>
      <c r="H2" s="146"/>
      <c r="I2" s="146"/>
      <c r="J2" s="146"/>
      <c r="K2" s="146"/>
      <c r="L2" s="146"/>
      <c r="M2" s="146"/>
      <c r="N2" s="146"/>
      <c r="O2" s="146"/>
      <c r="P2" s="9"/>
      <c r="Q2" s="1"/>
      <c r="R2" s="1"/>
      <c r="S2" s="1"/>
      <c r="T2" s="1"/>
      <c r="U2" s="1"/>
      <c r="V2" s="1"/>
      <c r="W2" s="1"/>
      <c r="X2" s="1"/>
      <c r="Y2" s="1"/>
      <c r="Z2" s="1"/>
    </row>
    <row r="3" spans="1:26" ht="13.5" customHeight="1" x14ac:dyDescent="0.25">
      <c r="A3" s="147"/>
      <c r="B3" s="148"/>
      <c r="C3" s="148"/>
      <c r="D3" s="148"/>
      <c r="E3" s="148"/>
      <c r="F3" s="148"/>
      <c r="G3" s="148"/>
      <c r="H3" s="148"/>
      <c r="I3" s="148"/>
      <c r="J3" s="148"/>
      <c r="K3" s="148"/>
      <c r="L3" s="148"/>
      <c r="M3" s="148"/>
      <c r="N3" s="148"/>
      <c r="O3" s="149"/>
      <c r="P3" s="9"/>
      <c r="Q3" s="1"/>
      <c r="R3" s="1"/>
      <c r="S3" s="1"/>
      <c r="T3" s="1"/>
      <c r="U3" s="1"/>
      <c r="V3" s="1"/>
      <c r="W3" s="1"/>
      <c r="X3" s="1"/>
      <c r="Y3" s="1"/>
      <c r="Z3" s="1"/>
    </row>
    <row r="4" spans="1:26" ht="13.5" customHeight="1" x14ac:dyDescent="0.25">
      <c r="A4" s="150" t="s">
        <v>0</v>
      </c>
      <c r="B4" s="150" t="s">
        <v>1</v>
      </c>
      <c r="C4" s="150" t="s">
        <v>2</v>
      </c>
      <c r="D4" s="150" t="s">
        <v>3</v>
      </c>
      <c r="E4" s="150" t="s">
        <v>4</v>
      </c>
      <c r="F4" s="153" t="s">
        <v>5</v>
      </c>
      <c r="G4" s="154"/>
      <c r="H4" s="153" t="s">
        <v>6</v>
      </c>
      <c r="I4" s="155"/>
      <c r="J4" s="155"/>
      <c r="K4" s="154"/>
      <c r="L4" s="153" t="s">
        <v>7</v>
      </c>
      <c r="M4" s="155"/>
      <c r="N4" s="154"/>
      <c r="O4" s="150" t="s">
        <v>8</v>
      </c>
      <c r="P4" s="9"/>
      <c r="Q4" s="1"/>
      <c r="R4" s="1"/>
      <c r="S4" s="1"/>
      <c r="T4" s="1"/>
      <c r="U4" s="1"/>
      <c r="V4" s="1"/>
      <c r="W4" s="1"/>
      <c r="X4" s="1"/>
      <c r="Y4" s="1"/>
      <c r="Z4" s="1"/>
    </row>
    <row r="5" spans="1:26" ht="13.5" customHeight="1" x14ac:dyDescent="0.25">
      <c r="A5" s="151"/>
      <c r="B5" s="151"/>
      <c r="C5" s="151"/>
      <c r="D5" s="151"/>
      <c r="E5" s="151"/>
      <c r="F5" s="150" t="s">
        <v>9</v>
      </c>
      <c r="G5" s="150" t="s">
        <v>10</v>
      </c>
      <c r="H5" s="150" t="s">
        <v>11</v>
      </c>
      <c r="I5" s="153" t="s">
        <v>12</v>
      </c>
      <c r="J5" s="155"/>
      <c r="K5" s="154"/>
      <c r="L5" s="150" t="s">
        <v>48</v>
      </c>
      <c r="M5" s="150" t="s">
        <v>13</v>
      </c>
      <c r="N5" s="150" t="s">
        <v>14</v>
      </c>
      <c r="O5" s="151"/>
      <c r="P5" s="9"/>
      <c r="Q5" s="1"/>
      <c r="R5" s="1"/>
      <c r="S5" s="1"/>
      <c r="T5" s="1"/>
      <c r="U5" s="1"/>
      <c r="V5" s="1"/>
      <c r="W5" s="1"/>
      <c r="X5" s="1"/>
      <c r="Y5" s="1"/>
      <c r="Z5" s="1"/>
    </row>
    <row r="6" spans="1:26" ht="75" x14ac:dyDescent="0.25">
      <c r="A6" s="152"/>
      <c r="B6" s="152"/>
      <c r="C6" s="152"/>
      <c r="D6" s="152"/>
      <c r="E6" s="152"/>
      <c r="F6" s="152"/>
      <c r="G6" s="152"/>
      <c r="H6" s="152"/>
      <c r="I6" s="20" t="s">
        <v>15</v>
      </c>
      <c r="J6" s="21" t="s">
        <v>16</v>
      </c>
      <c r="K6" s="20" t="s">
        <v>17</v>
      </c>
      <c r="L6" s="152"/>
      <c r="M6" s="152"/>
      <c r="N6" s="152"/>
      <c r="O6" s="152"/>
      <c r="P6" s="9"/>
      <c r="Q6" s="1"/>
      <c r="R6" s="1"/>
      <c r="S6" s="1"/>
      <c r="T6" s="1"/>
      <c r="U6" s="1"/>
      <c r="V6" s="1"/>
      <c r="W6" s="1"/>
      <c r="X6" s="1"/>
      <c r="Y6" s="1"/>
      <c r="Z6" s="1"/>
    </row>
    <row r="7" spans="1:26" ht="13.5" customHeight="1" x14ac:dyDescent="0.25">
      <c r="A7" s="22">
        <v>1</v>
      </c>
      <c r="B7" s="22">
        <v>2</v>
      </c>
      <c r="C7" s="22">
        <v>3</v>
      </c>
      <c r="D7" s="22">
        <v>4</v>
      </c>
      <c r="E7" s="22">
        <v>5</v>
      </c>
      <c r="F7" s="22">
        <v>6</v>
      </c>
      <c r="G7" s="22">
        <v>7</v>
      </c>
      <c r="H7" s="22">
        <v>8</v>
      </c>
      <c r="I7" s="22">
        <v>9</v>
      </c>
      <c r="J7" s="23">
        <v>10</v>
      </c>
      <c r="K7" s="22">
        <v>11</v>
      </c>
      <c r="L7" s="22">
        <v>12</v>
      </c>
      <c r="M7" s="22">
        <v>13</v>
      </c>
      <c r="N7" s="22">
        <v>14</v>
      </c>
      <c r="O7" s="22">
        <v>15</v>
      </c>
      <c r="P7" s="9"/>
      <c r="Q7" s="1"/>
      <c r="R7" s="1"/>
      <c r="S7" s="1"/>
      <c r="T7" s="1"/>
      <c r="U7" s="1"/>
      <c r="V7" s="1"/>
      <c r="W7" s="1"/>
      <c r="X7" s="1"/>
      <c r="Y7" s="1"/>
      <c r="Z7" s="1"/>
    </row>
    <row r="8" spans="1:26" ht="13.5" customHeight="1" x14ac:dyDescent="0.25">
      <c r="A8" s="159" t="s">
        <v>18</v>
      </c>
      <c r="B8" s="155"/>
      <c r="C8" s="155"/>
      <c r="D8" s="155"/>
      <c r="E8" s="155"/>
      <c r="F8" s="155"/>
      <c r="G8" s="155"/>
      <c r="H8" s="155"/>
      <c r="I8" s="155"/>
      <c r="J8" s="155"/>
      <c r="K8" s="155"/>
      <c r="L8" s="155"/>
      <c r="M8" s="155"/>
      <c r="N8" s="155"/>
      <c r="O8" s="154"/>
      <c r="P8" s="9"/>
      <c r="Q8" s="1"/>
      <c r="R8" s="1"/>
      <c r="S8" s="1"/>
      <c r="T8" s="1"/>
      <c r="U8" s="1"/>
      <c r="V8" s="1"/>
      <c r="W8" s="1"/>
      <c r="X8" s="1"/>
      <c r="Y8" s="1"/>
      <c r="Z8" s="1"/>
    </row>
    <row r="9" spans="1:26" x14ac:dyDescent="0.25">
      <c r="A9" s="163" t="s">
        <v>55</v>
      </c>
      <c r="B9" s="155"/>
      <c r="C9" s="155"/>
      <c r="D9" s="155"/>
      <c r="E9" s="155"/>
      <c r="F9" s="155"/>
      <c r="G9" s="155"/>
      <c r="H9" s="155"/>
      <c r="I9" s="155"/>
      <c r="J9" s="155"/>
      <c r="K9" s="155"/>
      <c r="L9" s="155"/>
      <c r="M9" s="155"/>
      <c r="N9" s="155"/>
      <c r="O9" s="154"/>
      <c r="P9" s="9"/>
      <c r="Q9" s="1"/>
      <c r="R9" s="1"/>
      <c r="S9" s="1"/>
      <c r="T9" s="1"/>
      <c r="U9" s="1"/>
      <c r="V9" s="1"/>
      <c r="W9" s="1"/>
      <c r="X9" s="1"/>
      <c r="Y9" s="1"/>
      <c r="Z9" s="1"/>
    </row>
    <row r="10" spans="1:26" ht="13.5" customHeight="1" x14ac:dyDescent="0.25">
      <c r="A10" s="159" t="s">
        <v>19</v>
      </c>
      <c r="B10" s="155"/>
      <c r="C10" s="155"/>
      <c r="D10" s="155"/>
      <c r="E10" s="155"/>
      <c r="F10" s="155"/>
      <c r="G10" s="155"/>
      <c r="H10" s="155"/>
      <c r="I10" s="155"/>
      <c r="J10" s="155"/>
      <c r="K10" s="155"/>
      <c r="L10" s="155"/>
      <c r="M10" s="155"/>
      <c r="N10" s="155"/>
      <c r="O10" s="154"/>
      <c r="P10" s="9"/>
      <c r="Q10" s="1"/>
      <c r="R10" s="1"/>
      <c r="S10" s="1"/>
      <c r="T10" s="1"/>
      <c r="U10" s="1"/>
      <c r="V10" s="1"/>
      <c r="W10" s="1"/>
      <c r="X10" s="1"/>
      <c r="Y10" s="1"/>
      <c r="Z10" s="1"/>
    </row>
    <row r="11" spans="1:26" ht="15.95" customHeight="1" x14ac:dyDescent="0.25">
      <c r="A11" s="156" t="s">
        <v>57</v>
      </c>
      <c r="B11" s="155"/>
      <c r="C11" s="155"/>
      <c r="D11" s="155"/>
      <c r="E11" s="155"/>
      <c r="F11" s="155"/>
      <c r="G11" s="155"/>
      <c r="H11" s="155"/>
      <c r="I11" s="155"/>
      <c r="J11" s="155"/>
      <c r="K11" s="155"/>
      <c r="L11" s="155"/>
      <c r="M11" s="155"/>
      <c r="N11" s="155"/>
      <c r="O11" s="154"/>
      <c r="P11" s="9"/>
      <c r="Q11" s="1"/>
      <c r="R11" s="1"/>
      <c r="S11" s="1"/>
      <c r="T11" s="1"/>
      <c r="U11" s="1"/>
      <c r="V11" s="1"/>
      <c r="W11" s="1"/>
      <c r="X11" s="1"/>
      <c r="Y11" s="1"/>
      <c r="Z11" s="1"/>
    </row>
    <row r="12" spans="1:26" ht="216" customHeight="1" x14ac:dyDescent="0.25">
      <c r="A12" s="25" t="s">
        <v>56</v>
      </c>
      <c r="B12" s="25" t="s">
        <v>153</v>
      </c>
      <c r="C12" s="25" t="s">
        <v>110</v>
      </c>
      <c r="D12" s="21" t="s">
        <v>21</v>
      </c>
      <c r="E12" s="21" t="s">
        <v>135</v>
      </c>
      <c r="F12" s="21" t="s">
        <v>38</v>
      </c>
      <c r="G12" s="21" t="s">
        <v>31</v>
      </c>
      <c r="H12" s="26" t="s">
        <v>47</v>
      </c>
      <c r="I12" s="27" t="s">
        <v>47</v>
      </c>
      <c r="J12" s="27" t="s">
        <v>47</v>
      </c>
      <c r="K12" s="27" t="s">
        <v>47</v>
      </c>
      <c r="L12" s="28" t="s">
        <v>91</v>
      </c>
      <c r="M12" s="23">
        <v>0</v>
      </c>
      <c r="N12" s="23">
        <v>1</v>
      </c>
      <c r="O12" s="25" t="s">
        <v>47</v>
      </c>
      <c r="P12" s="7"/>
      <c r="Q12" s="1"/>
      <c r="R12" s="1"/>
      <c r="S12" s="1"/>
      <c r="T12" s="1"/>
      <c r="U12" s="1"/>
      <c r="V12" s="1"/>
      <c r="W12" s="1"/>
      <c r="X12" s="1"/>
      <c r="Y12" s="1"/>
      <c r="Z12" s="1"/>
    </row>
    <row r="13" spans="1:26" ht="75" x14ac:dyDescent="0.25">
      <c r="A13" s="29"/>
      <c r="B13" s="29"/>
      <c r="C13" s="29"/>
      <c r="D13" s="21"/>
      <c r="E13" s="30"/>
      <c r="F13" s="30"/>
      <c r="G13" s="30"/>
      <c r="H13" s="26"/>
      <c r="I13" s="27"/>
      <c r="J13" s="27"/>
      <c r="K13" s="27"/>
      <c r="L13" s="28" t="s">
        <v>92</v>
      </c>
      <c r="M13" s="23">
        <v>0</v>
      </c>
      <c r="N13" s="23">
        <v>1</v>
      </c>
      <c r="O13" s="25" t="s">
        <v>47</v>
      </c>
      <c r="P13" s="9"/>
      <c r="Q13" s="1"/>
      <c r="R13" s="1"/>
      <c r="S13" s="1"/>
      <c r="T13" s="1"/>
      <c r="U13" s="1"/>
      <c r="V13" s="1"/>
      <c r="W13" s="1"/>
      <c r="X13" s="1"/>
      <c r="Y13" s="1"/>
      <c r="Z13" s="1"/>
    </row>
    <row r="14" spans="1:26" ht="360" x14ac:dyDescent="0.25">
      <c r="A14" s="25" t="s">
        <v>58</v>
      </c>
      <c r="B14" s="25" t="s">
        <v>59</v>
      </c>
      <c r="C14" s="25" t="s">
        <v>137</v>
      </c>
      <c r="D14" s="21" t="s">
        <v>20</v>
      </c>
      <c r="E14" s="21" t="s">
        <v>154</v>
      </c>
      <c r="F14" s="21" t="s">
        <v>117</v>
      </c>
      <c r="G14" s="21" t="s">
        <v>118</v>
      </c>
      <c r="H14" s="31">
        <f>I14+K14</f>
        <v>959330</v>
      </c>
      <c r="I14" s="31">
        <v>815430.5</v>
      </c>
      <c r="J14" s="31">
        <v>0</v>
      </c>
      <c r="K14" s="31">
        <v>143899.5</v>
      </c>
      <c r="L14" s="32" t="s">
        <v>83</v>
      </c>
      <c r="M14" s="21">
        <v>0</v>
      </c>
      <c r="N14" s="21">
        <v>1</v>
      </c>
      <c r="O14" s="25" t="s">
        <v>47</v>
      </c>
      <c r="P14" s="7"/>
      <c r="Q14" s="1"/>
      <c r="R14" s="1"/>
      <c r="S14" s="1"/>
      <c r="T14" s="1"/>
      <c r="U14" s="1"/>
      <c r="V14" s="1"/>
      <c r="W14" s="1"/>
      <c r="X14" s="1"/>
      <c r="Y14" s="1"/>
      <c r="Z14" s="1"/>
    </row>
    <row r="15" spans="1:26" ht="90" x14ac:dyDescent="0.25">
      <c r="A15" s="29"/>
      <c r="B15" s="29"/>
      <c r="C15" s="29"/>
      <c r="D15" s="21"/>
      <c r="E15" s="30"/>
      <c r="F15" s="30"/>
      <c r="G15" s="30"/>
      <c r="H15" s="33"/>
      <c r="I15" s="33"/>
      <c r="J15" s="27"/>
      <c r="K15" s="33"/>
      <c r="L15" s="32" t="s">
        <v>85</v>
      </c>
      <c r="M15" s="21">
        <v>0</v>
      </c>
      <c r="N15" s="34">
        <v>4000000</v>
      </c>
      <c r="O15" s="25" t="s">
        <v>47</v>
      </c>
      <c r="P15" s="9"/>
      <c r="Q15" s="1"/>
      <c r="R15" s="1"/>
      <c r="S15" s="1"/>
      <c r="T15" s="1"/>
      <c r="U15" s="1"/>
      <c r="V15" s="1"/>
      <c r="W15" s="1"/>
      <c r="X15" s="1"/>
      <c r="Y15" s="1"/>
      <c r="Z15" s="1"/>
    </row>
    <row r="16" spans="1:26" ht="75" x14ac:dyDescent="0.25">
      <c r="A16" s="35" t="s">
        <v>22</v>
      </c>
      <c r="B16" s="35" t="s">
        <v>98</v>
      </c>
      <c r="C16" s="25" t="s">
        <v>127</v>
      </c>
      <c r="D16" s="23" t="s">
        <v>20</v>
      </c>
      <c r="E16" s="23" t="s">
        <v>23</v>
      </c>
      <c r="F16" s="21" t="s">
        <v>41</v>
      </c>
      <c r="G16" s="23" t="s">
        <v>24</v>
      </c>
      <c r="H16" s="27">
        <f>I16+K16</f>
        <v>1325285.4099999999</v>
      </c>
      <c r="I16" s="36">
        <v>1126491.8999999999</v>
      </c>
      <c r="J16" s="31">
        <v>0</v>
      </c>
      <c r="K16" s="27">
        <v>198793.51</v>
      </c>
      <c r="L16" s="32" t="s">
        <v>83</v>
      </c>
      <c r="M16" s="21">
        <v>0</v>
      </c>
      <c r="N16" s="21">
        <v>1</v>
      </c>
      <c r="O16" s="25" t="s">
        <v>47</v>
      </c>
      <c r="P16" s="7"/>
      <c r="Q16" s="1"/>
      <c r="R16" s="1"/>
      <c r="S16" s="1"/>
      <c r="T16" s="1"/>
      <c r="U16" s="1"/>
      <c r="V16" s="1"/>
      <c r="W16" s="1"/>
      <c r="X16" s="1"/>
      <c r="Y16" s="1"/>
      <c r="Z16" s="1"/>
    </row>
    <row r="17" spans="1:26" ht="210" x14ac:dyDescent="0.25">
      <c r="A17" s="35"/>
      <c r="B17" s="35"/>
      <c r="C17" s="37"/>
      <c r="D17" s="23"/>
      <c r="E17" s="23"/>
      <c r="F17" s="23"/>
      <c r="G17" s="23"/>
      <c r="H17" s="27"/>
      <c r="I17" s="36"/>
      <c r="J17" s="31"/>
      <c r="K17" s="27"/>
      <c r="L17" s="32" t="s">
        <v>84</v>
      </c>
      <c r="M17" s="31">
        <v>0</v>
      </c>
      <c r="N17" s="31">
        <v>133.9</v>
      </c>
      <c r="O17" s="25" t="s">
        <v>47</v>
      </c>
      <c r="P17" s="9"/>
      <c r="Q17" s="1"/>
      <c r="R17" s="1"/>
      <c r="S17" s="1"/>
      <c r="T17" s="1"/>
      <c r="U17" s="1"/>
      <c r="V17" s="1"/>
      <c r="W17" s="1"/>
      <c r="X17" s="1"/>
      <c r="Y17" s="1"/>
      <c r="Z17" s="1"/>
    </row>
    <row r="18" spans="1:26" ht="90" x14ac:dyDescent="0.25">
      <c r="A18" s="35"/>
      <c r="B18" s="35"/>
      <c r="C18" s="37"/>
      <c r="D18" s="23"/>
      <c r="E18" s="23"/>
      <c r="F18" s="23"/>
      <c r="G18" s="23"/>
      <c r="H18" s="27"/>
      <c r="I18" s="36"/>
      <c r="J18" s="33"/>
      <c r="K18" s="27"/>
      <c r="L18" s="32" t="s">
        <v>85</v>
      </c>
      <c r="M18" s="21">
        <v>0</v>
      </c>
      <c r="N18" s="34">
        <v>11800</v>
      </c>
      <c r="O18" s="25" t="s">
        <v>47</v>
      </c>
      <c r="P18" s="7"/>
      <c r="Q18" s="1"/>
      <c r="R18" s="1"/>
      <c r="S18" s="1"/>
      <c r="T18" s="1"/>
      <c r="U18" s="1"/>
      <c r="V18" s="1"/>
      <c r="W18" s="1"/>
      <c r="X18" s="1"/>
      <c r="Y18" s="1"/>
      <c r="Z18" s="1"/>
    </row>
    <row r="19" spans="1:26" ht="90" x14ac:dyDescent="0.25">
      <c r="A19" s="35" t="s">
        <v>60</v>
      </c>
      <c r="B19" s="35" t="s">
        <v>103</v>
      </c>
      <c r="C19" s="35" t="s">
        <v>104</v>
      </c>
      <c r="D19" s="21" t="s">
        <v>20</v>
      </c>
      <c r="E19" s="21" t="s">
        <v>25</v>
      </c>
      <c r="F19" s="21" t="s">
        <v>39</v>
      </c>
      <c r="G19" s="21" t="s">
        <v>40</v>
      </c>
      <c r="H19" s="31">
        <f>I19+K19</f>
        <v>352941.18</v>
      </c>
      <c r="I19" s="31">
        <v>300000</v>
      </c>
      <c r="J19" s="38">
        <v>0</v>
      </c>
      <c r="K19" s="31">
        <v>52941.18</v>
      </c>
      <c r="L19" s="32" t="s">
        <v>83</v>
      </c>
      <c r="M19" s="21">
        <v>0</v>
      </c>
      <c r="N19" s="21">
        <v>1</v>
      </c>
      <c r="O19" s="25" t="s">
        <v>47</v>
      </c>
      <c r="P19" s="7"/>
      <c r="Q19" s="1"/>
      <c r="R19" s="1"/>
      <c r="S19" s="1"/>
      <c r="T19" s="1"/>
      <c r="U19" s="1"/>
      <c r="V19" s="1"/>
      <c r="W19" s="1"/>
      <c r="X19" s="1"/>
      <c r="Y19" s="1"/>
      <c r="Z19" s="1"/>
    </row>
    <row r="20" spans="1:26" ht="90" x14ac:dyDescent="0.25">
      <c r="A20" s="35"/>
      <c r="B20" s="35"/>
      <c r="C20" s="35"/>
      <c r="D20" s="23"/>
      <c r="E20" s="23"/>
      <c r="F20" s="23"/>
      <c r="G20" s="23"/>
      <c r="H20" s="27"/>
      <c r="I20" s="27"/>
      <c r="J20" s="38"/>
      <c r="K20" s="27"/>
      <c r="L20" s="32" t="s">
        <v>85</v>
      </c>
      <c r="M20" s="21">
        <v>0</v>
      </c>
      <c r="N20" s="34">
        <v>11640</v>
      </c>
      <c r="O20" s="25" t="s">
        <v>47</v>
      </c>
      <c r="P20" s="7"/>
      <c r="Q20" s="1"/>
      <c r="R20" s="1"/>
      <c r="S20" s="1"/>
      <c r="T20" s="1"/>
      <c r="U20" s="1"/>
      <c r="V20" s="1"/>
      <c r="W20" s="1"/>
      <c r="X20" s="1"/>
      <c r="Y20" s="1"/>
      <c r="Z20" s="1"/>
    </row>
    <row r="21" spans="1:26" ht="105" x14ac:dyDescent="0.25">
      <c r="A21" s="35" t="s">
        <v>61</v>
      </c>
      <c r="B21" s="25" t="s">
        <v>99</v>
      </c>
      <c r="C21" s="25" t="s">
        <v>112</v>
      </c>
      <c r="D21" s="23" t="s">
        <v>20</v>
      </c>
      <c r="E21" s="39" t="s">
        <v>26</v>
      </c>
      <c r="F21" s="23" t="s">
        <v>27</v>
      </c>
      <c r="G21" s="23" t="s">
        <v>28</v>
      </c>
      <c r="H21" s="31">
        <f>I21+K21</f>
        <v>132600.34</v>
      </c>
      <c r="I21" s="31">
        <v>112010.29</v>
      </c>
      <c r="J21" s="31">
        <v>0</v>
      </c>
      <c r="K21" s="31">
        <v>20590.05</v>
      </c>
      <c r="L21" s="32" t="s">
        <v>83</v>
      </c>
      <c r="M21" s="21">
        <v>0</v>
      </c>
      <c r="N21" s="21">
        <v>1</v>
      </c>
      <c r="O21" s="25" t="s">
        <v>47</v>
      </c>
      <c r="P21" s="7"/>
      <c r="Q21" s="1"/>
      <c r="R21" s="1"/>
      <c r="S21" s="1"/>
      <c r="T21" s="1"/>
      <c r="U21" s="1"/>
      <c r="V21" s="1"/>
      <c r="W21" s="1"/>
      <c r="X21" s="1"/>
      <c r="Y21" s="1"/>
      <c r="Z21" s="1"/>
    </row>
    <row r="22" spans="1:26" ht="90" x14ac:dyDescent="0.25">
      <c r="A22" s="35"/>
      <c r="B22" s="35"/>
      <c r="C22" s="35"/>
      <c r="D22" s="30"/>
      <c r="E22" s="30"/>
      <c r="F22" s="30"/>
      <c r="G22" s="30"/>
      <c r="H22" s="30"/>
      <c r="I22" s="30"/>
      <c r="J22" s="30"/>
      <c r="K22" s="30"/>
      <c r="L22" s="32" t="s">
        <v>85</v>
      </c>
      <c r="M22" s="21">
        <v>0</v>
      </c>
      <c r="N22" s="34">
        <v>180000</v>
      </c>
      <c r="O22" s="25" t="s">
        <v>47</v>
      </c>
      <c r="P22" s="9"/>
      <c r="Q22" s="1"/>
      <c r="R22" s="1"/>
      <c r="S22" s="1"/>
      <c r="T22" s="1"/>
      <c r="U22" s="1"/>
      <c r="V22" s="1"/>
      <c r="W22" s="1"/>
      <c r="X22" s="1"/>
      <c r="Y22" s="1"/>
      <c r="Z22" s="1"/>
    </row>
    <row r="23" spans="1:26" ht="66.599999999999994" customHeight="1" x14ac:dyDescent="0.25">
      <c r="A23" s="35" t="s">
        <v>62</v>
      </c>
      <c r="B23" s="25" t="s">
        <v>100</v>
      </c>
      <c r="C23" s="25" t="s">
        <v>138</v>
      </c>
      <c r="D23" s="23" t="s">
        <v>20</v>
      </c>
      <c r="E23" s="23" t="s">
        <v>29</v>
      </c>
      <c r="F23" s="40" t="s">
        <v>49</v>
      </c>
      <c r="G23" s="40" t="s">
        <v>37</v>
      </c>
      <c r="H23" s="41">
        <f>I23+K23</f>
        <v>235295</v>
      </c>
      <c r="I23" s="42">
        <v>200000</v>
      </c>
      <c r="J23" s="42">
        <v>0</v>
      </c>
      <c r="K23" s="42">
        <v>35295</v>
      </c>
      <c r="L23" s="32" t="s">
        <v>83</v>
      </c>
      <c r="M23" s="43">
        <v>0</v>
      </c>
      <c r="N23" s="43">
        <v>1</v>
      </c>
      <c r="O23" s="25" t="s">
        <v>47</v>
      </c>
      <c r="P23" s="7"/>
      <c r="Q23" s="1"/>
      <c r="R23" s="1"/>
      <c r="S23" s="1"/>
      <c r="T23" s="1"/>
      <c r="U23" s="1"/>
      <c r="V23" s="1"/>
      <c r="W23" s="1"/>
      <c r="X23" s="1"/>
      <c r="Y23" s="1"/>
      <c r="Z23" s="1"/>
    </row>
    <row r="24" spans="1:26" ht="90" x14ac:dyDescent="0.25">
      <c r="A24" s="35"/>
      <c r="B24" s="35"/>
      <c r="C24" s="25"/>
      <c r="D24" s="23"/>
      <c r="E24" s="44"/>
      <c r="F24" s="45"/>
      <c r="G24" s="45"/>
      <c r="H24" s="46"/>
      <c r="I24" s="46"/>
      <c r="J24" s="47"/>
      <c r="K24" s="46"/>
      <c r="L24" s="32" t="s">
        <v>85</v>
      </c>
      <c r="M24" s="48">
        <v>0</v>
      </c>
      <c r="N24" s="49">
        <v>80000</v>
      </c>
      <c r="O24" s="25" t="s">
        <v>47</v>
      </c>
      <c r="P24" s="7"/>
      <c r="Q24" s="1"/>
      <c r="R24" s="1"/>
      <c r="S24" s="1"/>
      <c r="T24" s="1"/>
      <c r="U24" s="1"/>
      <c r="V24" s="1"/>
      <c r="W24" s="1"/>
      <c r="X24" s="1"/>
      <c r="Y24" s="1"/>
      <c r="Z24" s="1"/>
    </row>
    <row r="25" spans="1:26" ht="84" customHeight="1" x14ac:dyDescent="0.25">
      <c r="A25" s="35" t="s">
        <v>63</v>
      </c>
      <c r="B25" s="25" t="s">
        <v>101</v>
      </c>
      <c r="C25" s="50" t="s">
        <v>115</v>
      </c>
      <c r="D25" s="40" t="s">
        <v>20</v>
      </c>
      <c r="E25" s="40" t="s">
        <v>30</v>
      </c>
      <c r="F25" s="51" t="s">
        <v>31</v>
      </c>
      <c r="G25" s="52" t="s">
        <v>40</v>
      </c>
      <c r="H25" s="53">
        <f>I25+K25</f>
        <v>12518096.93</v>
      </c>
      <c r="I25" s="53">
        <v>10640382.24</v>
      </c>
      <c r="J25" s="53">
        <v>0</v>
      </c>
      <c r="K25" s="47">
        <v>1877714.69</v>
      </c>
      <c r="L25" s="32" t="s">
        <v>83</v>
      </c>
      <c r="M25" s="43">
        <v>0</v>
      </c>
      <c r="N25" s="43">
        <v>1</v>
      </c>
      <c r="O25" s="25" t="s">
        <v>47</v>
      </c>
      <c r="P25" s="7"/>
      <c r="Q25" s="1"/>
      <c r="R25" s="1"/>
      <c r="S25" s="1"/>
      <c r="T25" s="1"/>
      <c r="U25" s="1"/>
      <c r="V25" s="1"/>
      <c r="W25" s="1"/>
      <c r="X25" s="1"/>
      <c r="Y25" s="1"/>
      <c r="Z25" s="1"/>
    </row>
    <row r="26" spans="1:26" ht="210" x14ac:dyDescent="0.25">
      <c r="A26" s="35"/>
      <c r="B26" s="24"/>
      <c r="C26" s="54"/>
      <c r="D26" s="45"/>
      <c r="E26" s="45"/>
      <c r="F26" s="45"/>
      <c r="G26" s="43"/>
      <c r="H26" s="47"/>
      <c r="I26" s="47"/>
      <c r="J26" s="53"/>
      <c r="K26" s="53"/>
      <c r="L26" s="32" t="s">
        <v>84</v>
      </c>
      <c r="M26" s="31">
        <v>0</v>
      </c>
      <c r="N26" s="14">
        <v>640</v>
      </c>
      <c r="O26" s="25" t="s">
        <v>47</v>
      </c>
      <c r="P26" s="7"/>
      <c r="Q26" s="1"/>
      <c r="R26" s="1"/>
      <c r="S26" s="1"/>
      <c r="T26" s="1"/>
      <c r="U26" s="1"/>
      <c r="V26" s="1"/>
      <c r="W26" s="1"/>
      <c r="X26" s="1"/>
      <c r="Y26" s="1"/>
      <c r="Z26" s="1"/>
    </row>
    <row r="27" spans="1:26" ht="90" x14ac:dyDescent="0.25">
      <c r="A27" s="35"/>
      <c r="B27" s="35"/>
      <c r="C27" s="55"/>
      <c r="D27" s="56"/>
      <c r="E27" s="56"/>
      <c r="F27" s="56"/>
      <c r="G27" s="57"/>
      <c r="H27" s="58"/>
      <c r="I27" s="58"/>
      <c r="J27" s="47"/>
      <c r="K27" s="8"/>
      <c r="L27" s="32" t="s">
        <v>85</v>
      </c>
      <c r="M27" s="43">
        <v>0</v>
      </c>
      <c r="N27" s="59">
        <v>20000</v>
      </c>
      <c r="O27" s="25" t="s">
        <v>47</v>
      </c>
      <c r="P27" s="9"/>
      <c r="Q27" s="1"/>
      <c r="R27" s="1"/>
      <c r="S27" s="1"/>
      <c r="T27" s="1"/>
      <c r="U27" s="1"/>
      <c r="V27" s="1"/>
      <c r="W27" s="1"/>
      <c r="X27" s="1"/>
      <c r="Y27" s="1"/>
      <c r="Z27" s="1"/>
    </row>
    <row r="28" spans="1:26" x14ac:dyDescent="0.25">
      <c r="A28" s="35"/>
      <c r="B28" s="35"/>
      <c r="C28" s="35"/>
      <c r="D28" s="60"/>
      <c r="E28" s="61"/>
      <c r="F28" s="62"/>
      <c r="G28" s="63"/>
      <c r="H28" s="64">
        <f>SUM(H14:H27)</f>
        <v>15523548.859999999</v>
      </c>
      <c r="I28" s="64">
        <f>SUM(I14:I27)</f>
        <v>13194314.93</v>
      </c>
      <c r="J28" s="64">
        <f>SUM(J14:J27)</f>
        <v>0</v>
      </c>
      <c r="K28" s="64">
        <f>SUM(K14:K27)</f>
        <v>2329233.9299999997</v>
      </c>
      <c r="L28" s="65"/>
      <c r="M28" s="66"/>
      <c r="N28" s="66"/>
      <c r="O28" s="66"/>
      <c r="P28" s="11"/>
      <c r="Q28" s="1"/>
      <c r="R28" s="1"/>
      <c r="S28" s="1"/>
      <c r="T28" s="1"/>
      <c r="U28" s="1"/>
      <c r="V28" s="1"/>
      <c r="W28" s="1"/>
      <c r="X28" s="1"/>
      <c r="Y28" s="1"/>
      <c r="Z28" s="1"/>
    </row>
    <row r="29" spans="1:26" ht="13.5" customHeight="1" x14ac:dyDescent="0.25">
      <c r="A29" s="159" t="s">
        <v>32</v>
      </c>
      <c r="B29" s="157"/>
      <c r="C29" s="157"/>
      <c r="D29" s="157"/>
      <c r="E29" s="157"/>
      <c r="F29" s="157"/>
      <c r="G29" s="157"/>
      <c r="H29" s="157"/>
      <c r="I29" s="157"/>
      <c r="J29" s="157"/>
      <c r="K29" s="157"/>
      <c r="L29" s="157"/>
      <c r="M29" s="157"/>
      <c r="N29" s="157"/>
      <c r="O29" s="158"/>
      <c r="P29" s="9"/>
      <c r="Q29" s="1"/>
      <c r="R29" s="1"/>
      <c r="S29" s="1"/>
      <c r="T29" s="1"/>
      <c r="U29" s="1"/>
      <c r="V29" s="1"/>
      <c r="W29" s="1"/>
      <c r="X29" s="1"/>
      <c r="Y29" s="1"/>
      <c r="Z29" s="1"/>
    </row>
    <row r="30" spans="1:26" ht="13.5" customHeight="1" x14ac:dyDescent="0.25">
      <c r="A30" s="156" t="s">
        <v>65</v>
      </c>
      <c r="B30" s="157"/>
      <c r="C30" s="157"/>
      <c r="D30" s="157"/>
      <c r="E30" s="157"/>
      <c r="F30" s="157"/>
      <c r="G30" s="157"/>
      <c r="H30" s="157"/>
      <c r="I30" s="157"/>
      <c r="J30" s="157"/>
      <c r="K30" s="157"/>
      <c r="L30" s="157"/>
      <c r="M30" s="157"/>
      <c r="N30" s="157"/>
      <c r="O30" s="158"/>
      <c r="P30" s="9"/>
      <c r="Q30" s="1"/>
      <c r="R30" s="1"/>
      <c r="S30" s="1"/>
      <c r="T30" s="1"/>
      <c r="U30" s="1"/>
      <c r="V30" s="1"/>
      <c r="W30" s="1"/>
      <c r="X30" s="1"/>
      <c r="Y30" s="1"/>
      <c r="Z30" s="1"/>
    </row>
    <row r="31" spans="1:26" s="3" customFormat="1" ht="225" x14ac:dyDescent="0.25">
      <c r="A31" s="35" t="s">
        <v>64</v>
      </c>
      <c r="B31" s="35" t="s">
        <v>139</v>
      </c>
      <c r="C31" s="25" t="s">
        <v>140</v>
      </c>
      <c r="D31" s="21" t="s">
        <v>21</v>
      </c>
      <c r="E31" s="21" t="s">
        <v>135</v>
      </c>
      <c r="F31" s="21" t="s">
        <v>38</v>
      </c>
      <c r="G31" s="23" t="s">
        <v>31</v>
      </c>
      <c r="H31" s="26" t="s">
        <v>47</v>
      </c>
      <c r="I31" s="27" t="s">
        <v>47</v>
      </c>
      <c r="J31" s="27" t="s">
        <v>47</v>
      </c>
      <c r="K31" s="27" t="s">
        <v>47</v>
      </c>
      <c r="L31" s="32" t="s">
        <v>93</v>
      </c>
      <c r="M31" s="23">
        <v>0</v>
      </c>
      <c r="N31" s="23">
        <v>1</v>
      </c>
      <c r="O31" s="25" t="s">
        <v>47</v>
      </c>
      <c r="P31" s="7"/>
      <c r="Q31" s="2"/>
      <c r="R31" s="2"/>
      <c r="S31" s="2"/>
      <c r="T31" s="2"/>
      <c r="U31" s="2"/>
      <c r="V31" s="2"/>
      <c r="W31" s="2"/>
      <c r="X31" s="2"/>
      <c r="Y31" s="2"/>
      <c r="Z31" s="2"/>
    </row>
    <row r="32" spans="1:26" s="3" customFormat="1" ht="75" x14ac:dyDescent="0.25">
      <c r="A32" s="35"/>
      <c r="B32" s="29"/>
      <c r="C32" s="29"/>
      <c r="D32" s="23"/>
      <c r="E32" s="30"/>
      <c r="F32" s="30"/>
      <c r="G32" s="30"/>
      <c r="H32" s="26"/>
      <c r="I32" s="27"/>
      <c r="J32" s="27"/>
      <c r="K32" s="27"/>
      <c r="L32" s="28" t="s">
        <v>92</v>
      </c>
      <c r="M32" s="23">
        <v>0</v>
      </c>
      <c r="N32" s="23">
        <v>1</v>
      </c>
      <c r="O32" s="25" t="s">
        <v>47</v>
      </c>
      <c r="P32" s="12"/>
      <c r="Q32" s="2"/>
      <c r="R32" s="2"/>
      <c r="S32" s="2"/>
      <c r="T32" s="2"/>
      <c r="U32" s="2"/>
      <c r="V32" s="2"/>
      <c r="W32" s="2"/>
      <c r="X32" s="2"/>
      <c r="Y32" s="2"/>
      <c r="Z32" s="2"/>
    </row>
    <row r="33" spans="1:26" ht="255" x14ac:dyDescent="0.25">
      <c r="A33" s="35" t="s">
        <v>66</v>
      </c>
      <c r="B33" s="67" t="s">
        <v>50</v>
      </c>
      <c r="C33" s="54" t="s">
        <v>141</v>
      </c>
      <c r="D33" s="68" t="s">
        <v>20</v>
      </c>
      <c r="E33" s="23" t="s">
        <v>26</v>
      </c>
      <c r="F33" s="23" t="s">
        <v>49</v>
      </c>
      <c r="G33" s="21" t="s">
        <v>35</v>
      </c>
      <c r="H33" s="31">
        <f>SUM(I33:K33)</f>
        <v>5380500</v>
      </c>
      <c r="I33" s="31">
        <v>4573400</v>
      </c>
      <c r="J33" s="31">
        <v>0</v>
      </c>
      <c r="K33" s="31">
        <v>807100</v>
      </c>
      <c r="L33" s="32" t="s">
        <v>83</v>
      </c>
      <c r="M33" s="43">
        <v>0</v>
      </c>
      <c r="N33" s="43">
        <v>1</v>
      </c>
      <c r="O33" s="25" t="s">
        <v>47</v>
      </c>
      <c r="P33" s="7"/>
      <c r="Q33" s="1"/>
      <c r="R33" s="1"/>
      <c r="S33" s="1"/>
      <c r="T33" s="1"/>
      <c r="U33" s="1"/>
      <c r="V33" s="1"/>
      <c r="W33" s="1"/>
      <c r="X33" s="1"/>
      <c r="Y33" s="1"/>
      <c r="Z33" s="1"/>
    </row>
    <row r="34" spans="1:26" ht="120" x14ac:dyDescent="0.25">
      <c r="A34" s="35"/>
      <c r="B34" s="35"/>
      <c r="C34" s="69"/>
      <c r="D34" s="23"/>
      <c r="E34" s="35"/>
      <c r="F34" s="30"/>
      <c r="G34" s="30"/>
      <c r="H34" s="33"/>
      <c r="I34" s="33"/>
      <c r="J34" s="31"/>
      <c r="K34" s="33"/>
      <c r="L34" s="70" t="s">
        <v>86</v>
      </c>
      <c r="M34" s="47">
        <v>0</v>
      </c>
      <c r="N34" s="71">
        <v>8.6</v>
      </c>
      <c r="O34" s="25" t="s">
        <v>47</v>
      </c>
      <c r="P34" s="9"/>
      <c r="Q34" s="1"/>
      <c r="R34" s="1"/>
      <c r="S34" s="1"/>
      <c r="T34" s="1"/>
      <c r="U34" s="1"/>
      <c r="V34" s="1"/>
      <c r="W34" s="1"/>
      <c r="X34" s="1"/>
      <c r="Y34" s="1"/>
      <c r="Z34" s="1"/>
    </row>
    <row r="35" spans="1:26" ht="165" x14ac:dyDescent="0.25">
      <c r="A35" s="35" t="s">
        <v>67</v>
      </c>
      <c r="B35" s="25" t="s">
        <v>90</v>
      </c>
      <c r="C35" s="25" t="s">
        <v>142</v>
      </c>
      <c r="D35" s="23" t="s">
        <v>20</v>
      </c>
      <c r="E35" s="23" t="s">
        <v>25</v>
      </c>
      <c r="F35" s="23" t="s">
        <v>41</v>
      </c>
      <c r="G35" s="23" t="s">
        <v>42</v>
      </c>
      <c r="H35" s="27">
        <f>SUM(I35:K35)</f>
        <v>2875756.7199999997</v>
      </c>
      <c r="I35" s="31">
        <v>2444393.21</v>
      </c>
      <c r="J35" s="31">
        <v>0</v>
      </c>
      <c r="K35" s="31">
        <v>431363.51</v>
      </c>
      <c r="L35" s="32" t="s">
        <v>83</v>
      </c>
      <c r="M35" s="43">
        <v>0</v>
      </c>
      <c r="N35" s="43">
        <v>1</v>
      </c>
      <c r="O35" s="25" t="s">
        <v>47</v>
      </c>
      <c r="P35" s="7"/>
      <c r="Q35" s="1"/>
      <c r="R35" s="1"/>
      <c r="S35" s="1"/>
      <c r="T35" s="1"/>
      <c r="U35" s="1"/>
      <c r="V35" s="1"/>
      <c r="W35" s="1"/>
      <c r="X35" s="1"/>
      <c r="Y35" s="1"/>
      <c r="Z35" s="1"/>
    </row>
    <row r="36" spans="1:26" ht="120" x14ac:dyDescent="0.25">
      <c r="A36" s="35"/>
      <c r="B36" s="35"/>
      <c r="C36" s="35"/>
      <c r="D36" s="23"/>
      <c r="E36" s="23"/>
      <c r="F36" s="23"/>
      <c r="G36" s="23"/>
      <c r="H36" s="27"/>
      <c r="I36" s="27"/>
      <c r="J36" s="31"/>
      <c r="K36" s="27"/>
      <c r="L36" s="70" t="s">
        <v>86</v>
      </c>
      <c r="M36" s="65">
        <v>0</v>
      </c>
      <c r="N36" s="21">
        <v>22.15</v>
      </c>
      <c r="O36" s="25" t="s">
        <v>47</v>
      </c>
      <c r="P36" s="9"/>
      <c r="Q36" s="1"/>
      <c r="R36" s="1"/>
      <c r="S36" s="1"/>
      <c r="T36" s="1"/>
      <c r="U36" s="1"/>
      <c r="V36" s="1"/>
      <c r="W36" s="1"/>
      <c r="X36" s="1"/>
      <c r="Y36" s="1"/>
      <c r="Z36" s="1"/>
    </row>
    <row r="37" spans="1:26" ht="75" x14ac:dyDescent="0.25">
      <c r="A37" s="35" t="s">
        <v>128</v>
      </c>
      <c r="B37" s="35" t="s">
        <v>133</v>
      </c>
      <c r="C37" s="35" t="s">
        <v>143</v>
      </c>
      <c r="D37" s="23" t="s">
        <v>20</v>
      </c>
      <c r="E37" s="21" t="s">
        <v>26</v>
      </c>
      <c r="F37" s="23" t="s">
        <v>36</v>
      </c>
      <c r="G37" s="23" t="s">
        <v>132</v>
      </c>
      <c r="H37" s="27">
        <f>I37+K37</f>
        <v>1000000</v>
      </c>
      <c r="I37" s="27">
        <v>850000</v>
      </c>
      <c r="J37" s="31">
        <v>0</v>
      </c>
      <c r="K37" s="27">
        <v>150000</v>
      </c>
      <c r="L37" s="32" t="s">
        <v>83</v>
      </c>
      <c r="M37" s="43">
        <v>0</v>
      </c>
      <c r="N37" s="43">
        <v>1</v>
      </c>
      <c r="O37" s="25" t="s">
        <v>47</v>
      </c>
      <c r="P37" s="9"/>
      <c r="Q37" s="1"/>
      <c r="R37" s="1"/>
      <c r="S37" s="1"/>
      <c r="T37" s="1"/>
      <c r="U37" s="1"/>
      <c r="V37" s="1"/>
      <c r="W37" s="1"/>
      <c r="X37" s="1"/>
      <c r="Y37" s="1"/>
      <c r="Z37" s="1"/>
    </row>
    <row r="38" spans="1:26" ht="90" x14ac:dyDescent="0.25">
      <c r="A38" s="35"/>
      <c r="B38" s="35"/>
      <c r="C38" s="35"/>
      <c r="D38" s="23"/>
      <c r="E38" s="23"/>
      <c r="F38" s="23"/>
      <c r="G38" s="23"/>
      <c r="H38" s="27"/>
      <c r="I38" s="27"/>
      <c r="J38" s="31"/>
      <c r="K38" s="27"/>
      <c r="L38" s="32" t="s">
        <v>85</v>
      </c>
      <c r="M38" s="43">
        <v>0</v>
      </c>
      <c r="N38" s="21">
        <v>6000</v>
      </c>
      <c r="O38" s="25" t="s">
        <v>47</v>
      </c>
      <c r="P38" s="9"/>
      <c r="Q38" s="1"/>
      <c r="R38" s="1"/>
      <c r="S38" s="1"/>
      <c r="T38" s="1"/>
      <c r="U38" s="1"/>
      <c r="V38" s="1"/>
      <c r="W38" s="1"/>
      <c r="X38" s="1"/>
      <c r="Y38" s="1"/>
      <c r="Z38" s="1"/>
    </row>
    <row r="39" spans="1:26" s="10" customFormat="1" ht="13.5" customHeight="1" x14ac:dyDescent="0.25">
      <c r="A39" s="29"/>
      <c r="B39" s="72"/>
      <c r="C39" s="72"/>
      <c r="D39" s="72"/>
      <c r="E39" s="72"/>
      <c r="F39" s="72"/>
      <c r="G39" s="73"/>
      <c r="H39" s="74">
        <f>SUM(H33:H38)</f>
        <v>9256256.7199999988</v>
      </c>
      <c r="I39" s="74">
        <f>SUM(I33:I38)</f>
        <v>7867793.21</v>
      </c>
      <c r="J39" s="74">
        <f t="shared" ref="J39:K39" si="0">SUM(J33:J38)</f>
        <v>0</v>
      </c>
      <c r="K39" s="74">
        <f t="shared" si="0"/>
        <v>1388463.51</v>
      </c>
      <c r="L39" s="75"/>
      <c r="M39" s="72"/>
      <c r="N39" s="72"/>
      <c r="O39" s="72"/>
      <c r="P39" s="11"/>
      <c r="Q39" s="6"/>
      <c r="R39" s="6"/>
      <c r="S39" s="6"/>
      <c r="T39" s="6"/>
      <c r="U39" s="6"/>
      <c r="V39" s="6"/>
      <c r="W39" s="6"/>
      <c r="X39" s="6"/>
      <c r="Y39" s="6"/>
      <c r="Z39" s="6"/>
    </row>
    <row r="40" spans="1:26" ht="13.5" customHeight="1" x14ac:dyDescent="0.25">
      <c r="A40" s="159" t="s">
        <v>68</v>
      </c>
      <c r="B40" s="157"/>
      <c r="C40" s="157"/>
      <c r="D40" s="157"/>
      <c r="E40" s="157"/>
      <c r="F40" s="157"/>
      <c r="G40" s="157"/>
      <c r="H40" s="157"/>
      <c r="I40" s="157"/>
      <c r="J40" s="157"/>
      <c r="K40" s="157"/>
      <c r="L40" s="157"/>
      <c r="M40" s="157"/>
      <c r="N40" s="157"/>
      <c r="O40" s="158"/>
      <c r="P40" s="9"/>
      <c r="Q40" s="1"/>
      <c r="R40" s="1"/>
      <c r="S40" s="1"/>
      <c r="T40" s="1"/>
      <c r="U40" s="1"/>
      <c r="V40" s="1"/>
      <c r="W40" s="1"/>
      <c r="X40" s="1"/>
      <c r="Y40" s="1"/>
      <c r="Z40" s="1"/>
    </row>
    <row r="41" spans="1:26" ht="13.5" customHeight="1" x14ac:dyDescent="0.25">
      <c r="A41" s="160" t="s">
        <v>123</v>
      </c>
      <c r="B41" s="161"/>
      <c r="C41" s="161"/>
      <c r="D41" s="161"/>
      <c r="E41" s="161"/>
      <c r="F41" s="161"/>
      <c r="G41" s="161"/>
      <c r="H41" s="161"/>
      <c r="I41" s="161"/>
      <c r="J41" s="161"/>
      <c r="K41" s="161"/>
      <c r="L41" s="161"/>
      <c r="M41" s="161"/>
      <c r="N41" s="161"/>
      <c r="O41" s="162"/>
      <c r="P41" s="9"/>
      <c r="Q41" s="1"/>
      <c r="R41" s="1"/>
      <c r="S41" s="1"/>
      <c r="T41" s="1"/>
      <c r="U41" s="1"/>
      <c r="V41" s="1"/>
      <c r="W41" s="1"/>
      <c r="X41" s="1"/>
      <c r="Y41" s="1"/>
      <c r="Z41" s="1"/>
    </row>
    <row r="42" spans="1:26" ht="222" customHeight="1" x14ac:dyDescent="0.25">
      <c r="A42" s="76" t="s">
        <v>69</v>
      </c>
      <c r="B42" s="54" t="s">
        <v>119</v>
      </c>
      <c r="C42" s="25" t="s">
        <v>144</v>
      </c>
      <c r="D42" s="77" t="s">
        <v>21</v>
      </c>
      <c r="E42" s="21" t="s">
        <v>157</v>
      </c>
      <c r="F42" s="21" t="s">
        <v>38</v>
      </c>
      <c r="G42" s="21" t="s">
        <v>31</v>
      </c>
      <c r="H42" s="26" t="s">
        <v>47</v>
      </c>
      <c r="I42" s="27" t="s">
        <v>47</v>
      </c>
      <c r="J42" s="27" t="s">
        <v>47</v>
      </c>
      <c r="K42" s="27" t="s">
        <v>47</v>
      </c>
      <c r="L42" s="32" t="s">
        <v>93</v>
      </c>
      <c r="M42" s="23">
        <v>0</v>
      </c>
      <c r="N42" s="23">
        <v>1</v>
      </c>
      <c r="O42" s="25" t="s">
        <v>47</v>
      </c>
      <c r="P42" s="7"/>
      <c r="Q42" s="1"/>
      <c r="R42" s="1"/>
      <c r="S42" s="1"/>
      <c r="T42" s="1"/>
      <c r="U42" s="1"/>
      <c r="V42" s="1"/>
      <c r="W42" s="1"/>
      <c r="X42" s="1"/>
      <c r="Y42" s="1"/>
      <c r="Z42" s="1"/>
    </row>
    <row r="43" spans="1:26" ht="75" x14ac:dyDescent="0.25">
      <c r="A43" s="76"/>
      <c r="C43" s="78"/>
      <c r="D43" s="79"/>
      <c r="E43" s="30"/>
      <c r="F43" s="30"/>
      <c r="G43" s="30"/>
      <c r="H43" s="26"/>
      <c r="I43" s="27"/>
      <c r="J43" s="27"/>
      <c r="K43" s="27"/>
      <c r="L43" s="28" t="s">
        <v>92</v>
      </c>
      <c r="M43" s="23">
        <v>0</v>
      </c>
      <c r="N43" s="23">
        <v>1</v>
      </c>
      <c r="O43" s="25" t="s">
        <v>47</v>
      </c>
      <c r="P43" s="9"/>
      <c r="Q43" s="1"/>
      <c r="R43" s="1"/>
      <c r="S43" s="1"/>
      <c r="T43" s="1"/>
      <c r="U43" s="1"/>
      <c r="V43" s="1"/>
      <c r="W43" s="1"/>
      <c r="X43" s="1"/>
      <c r="Y43" s="1"/>
      <c r="Z43" s="1"/>
    </row>
    <row r="44" spans="1:26" ht="105" x14ac:dyDescent="0.25">
      <c r="A44" s="76" t="s">
        <v>71</v>
      </c>
      <c r="B44" s="54" t="s">
        <v>120</v>
      </c>
      <c r="C44" s="54" t="s">
        <v>109</v>
      </c>
      <c r="D44" s="77" t="s">
        <v>21</v>
      </c>
      <c r="E44" s="21" t="s">
        <v>156</v>
      </c>
      <c r="F44" s="21" t="s">
        <v>41</v>
      </c>
      <c r="G44" s="21" t="s">
        <v>31</v>
      </c>
      <c r="H44" s="26" t="s">
        <v>47</v>
      </c>
      <c r="I44" s="27" t="s">
        <v>47</v>
      </c>
      <c r="J44" s="27" t="s">
        <v>47</v>
      </c>
      <c r="K44" s="27" t="s">
        <v>47</v>
      </c>
      <c r="L44" s="32" t="s">
        <v>94</v>
      </c>
      <c r="M44" s="23">
        <v>0</v>
      </c>
      <c r="N44" s="23">
        <v>1</v>
      </c>
      <c r="O44" s="25" t="s">
        <v>47</v>
      </c>
      <c r="P44" s="7"/>
      <c r="Q44" s="1"/>
      <c r="R44" s="1"/>
      <c r="S44" s="1"/>
      <c r="T44" s="1"/>
      <c r="U44" s="1"/>
      <c r="V44" s="1"/>
      <c r="W44" s="1"/>
      <c r="X44" s="1"/>
      <c r="Y44" s="1"/>
      <c r="Z44" s="1"/>
    </row>
    <row r="45" spans="1:26" ht="75" x14ac:dyDescent="0.25">
      <c r="A45" s="76"/>
      <c r="B45" s="80"/>
      <c r="C45" s="78"/>
      <c r="D45" s="79"/>
      <c r="E45" s="30"/>
      <c r="F45" s="30"/>
      <c r="G45" s="30"/>
      <c r="H45" s="26"/>
      <c r="I45" s="27"/>
      <c r="J45" s="27"/>
      <c r="K45" s="27"/>
      <c r="L45" s="81" t="s">
        <v>92</v>
      </c>
      <c r="M45" s="40">
        <v>0</v>
      </c>
      <c r="N45" s="40">
        <v>1</v>
      </c>
      <c r="O45" s="25" t="s">
        <v>47</v>
      </c>
      <c r="P45" s="9"/>
      <c r="Q45" s="1"/>
      <c r="R45" s="1"/>
      <c r="S45" s="1"/>
      <c r="T45" s="1"/>
      <c r="U45" s="1"/>
      <c r="V45" s="1"/>
      <c r="W45" s="1"/>
      <c r="X45" s="1"/>
      <c r="Y45" s="1"/>
      <c r="Z45" s="1"/>
    </row>
    <row r="46" spans="1:26" s="1" customFormat="1" ht="336.6" customHeight="1" x14ac:dyDescent="0.25">
      <c r="A46" s="76" t="s">
        <v>72</v>
      </c>
      <c r="B46" s="54" t="s">
        <v>70</v>
      </c>
      <c r="C46" s="82" t="s">
        <v>134</v>
      </c>
      <c r="D46" s="43" t="s">
        <v>20</v>
      </c>
      <c r="E46" s="43" t="s">
        <v>155</v>
      </c>
      <c r="F46" s="43" t="s">
        <v>122</v>
      </c>
      <c r="G46" s="43" t="s">
        <v>37</v>
      </c>
      <c r="H46" s="47">
        <f>I46+K46</f>
        <v>200000</v>
      </c>
      <c r="I46" s="47">
        <v>170000</v>
      </c>
      <c r="J46" s="31">
        <v>0</v>
      </c>
      <c r="K46" s="47">
        <v>30000</v>
      </c>
      <c r="L46" s="32" t="s">
        <v>83</v>
      </c>
      <c r="M46" s="40">
        <v>0</v>
      </c>
      <c r="N46" s="40">
        <v>1</v>
      </c>
      <c r="O46" s="25" t="s">
        <v>47</v>
      </c>
      <c r="P46" s="7"/>
    </row>
    <row r="47" spans="1:26" ht="90" x14ac:dyDescent="0.25">
      <c r="A47" s="83"/>
      <c r="B47" s="80"/>
      <c r="C47" s="84"/>
      <c r="D47" s="85"/>
      <c r="E47" s="79"/>
      <c r="F47" s="79"/>
      <c r="G47" s="79"/>
      <c r="H47" s="79"/>
      <c r="I47" s="79"/>
      <c r="J47" s="79"/>
      <c r="K47" s="86"/>
      <c r="L47" s="32" t="s">
        <v>85</v>
      </c>
      <c r="M47" s="45">
        <v>0</v>
      </c>
      <c r="N47" s="43">
        <v>883980</v>
      </c>
      <c r="O47" s="87" t="s">
        <v>47</v>
      </c>
      <c r="P47" s="9"/>
      <c r="Q47" s="1"/>
      <c r="R47" s="1"/>
      <c r="S47" s="1"/>
      <c r="T47" s="1"/>
      <c r="U47" s="1"/>
      <c r="V47" s="1"/>
      <c r="W47" s="1"/>
      <c r="X47" s="1"/>
      <c r="Y47" s="1"/>
      <c r="Z47" s="1"/>
    </row>
    <row r="48" spans="1:26" ht="165.6" customHeight="1" x14ac:dyDescent="0.25">
      <c r="A48" s="88" t="s">
        <v>73</v>
      </c>
      <c r="B48" s="76" t="s">
        <v>111</v>
      </c>
      <c r="C48" s="54" t="s">
        <v>145</v>
      </c>
      <c r="D48" s="45" t="s">
        <v>20</v>
      </c>
      <c r="E48" s="45" t="s">
        <v>25</v>
      </c>
      <c r="F48" s="45" t="s">
        <v>39</v>
      </c>
      <c r="G48" s="45" t="s">
        <v>40</v>
      </c>
      <c r="H48" s="46">
        <f>SUM(I48:K48)</f>
        <v>5832505</v>
      </c>
      <c r="I48" s="46">
        <v>4957629</v>
      </c>
      <c r="J48" s="47">
        <v>0</v>
      </c>
      <c r="K48" s="46">
        <v>874876</v>
      </c>
      <c r="L48" s="32" t="s">
        <v>83</v>
      </c>
      <c r="M48" s="40">
        <v>0</v>
      </c>
      <c r="N48" s="40">
        <v>1</v>
      </c>
      <c r="O48" s="87" t="s">
        <v>47</v>
      </c>
      <c r="P48" s="7"/>
      <c r="Q48" s="1"/>
      <c r="R48" s="1"/>
      <c r="S48" s="1"/>
      <c r="T48" s="1"/>
      <c r="U48" s="1"/>
      <c r="V48" s="1"/>
      <c r="W48" s="1"/>
      <c r="X48" s="1"/>
      <c r="Y48" s="1"/>
      <c r="Z48" s="1"/>
    </row>
    <row r="49" spans="1:26" ht="75" x14ac:dyDescent="0.25">
      <c r="A49" s="89"/>
      <c r="B49" s="83"/>
      <c r="C49" s="80"/>
      <c r="D49" s="45"/>
      <c r="E49" s="45"/>
      <c r="F49" s="45"/>
      <c r="G49" s="45"/>
      <c r="H49" s="46"/>
      <c r="I49" s="46"/>
      <c r="J49" s="90"/>
      <c r="K49" s="91"/>
      <c r="L49" s="76" t="s">
        <v>87</v>
      </c>
      <c r="M49" s="43">
        <v>0</v>
      </c>
      <c r="N49" s="47">
        <v>189799</v>
      </c>
      <c r="O49" s="87" t="s">
        <v>47</v>
      </c>
      <c r="P49" s="9"/>
      <c r="Q49" s="1"/>
      <c r="R49" s="1"/>
      <c r="S49" s="1"/>
      <c r="T49" s="1"/>
      <c r="U49" s="1"/>
      <c r="V49" s="1"/>
      <c r="W49" s="1"/>
      <c r="X49" s="1"/>
      <c r="Y49" s="1"/>
      <c r="Z49" s="1"/>
    </row>
    <row r="50" spans="1:26" ht="120" x14ac:dyDescent="0.25">
      <c r="A50" s="92"/>
      <c r="B50" s="93"/>
      <c r="C50" s="94"/>
      <c r="D50" s="56"/>
      <c r="E50" s="95"/>
      <c r="F50" s="56"/>
      <c r="G50" s="56"/>
      <c r="H50" s="96"/>
      <c r="I50" s="91"/>
      <c r="J50" s="97"/>
      <c r="K50" s="91"/>
      <c r="L50" s="70" t="s">
        <v>86</v>
      </c>
      <c r="M50" s="65">
        <v>0</v>
      </c>
      <c r="N50" s="65">
        <v>18.98</v>
      </c>
      <c r="O50" s="87" t="s">
        <v>47</v>
      </c>
      <c r="P50" s="8"/>
      <c r="Q50" s="1"/>
      <c r="R50" s="1"/>
      <c r="S50" s="1"/>
      <c r="T50" s="1"/>
      <c r="U50" s="1"/>
      <c r="V50" s="1"/>
      <c r="W50" s="1"/>
      <c r="X50" s="1"/>
      <c r="Y50" s="1"/>
      <c r="Z50" s="1"/>
    </row>
    <row r="51" spans="1:26" ht="60" x14ac:dyDescent="0.25">
      <c r="A51" s="81" t="s">
        <v>74</v>
      </c>
      <c r="B51" s="98" t="s">
        <v>102</v>
      </c>
      <c r="C51" s="99" t="s">
        <v>108</v>
      </c>
      <c r="D51" s="40" t="s">
        <v>20</v>
      </c>
      <c r="E51" s="40" t="s">
        <v>29</v>
      </c>
      <c r="F51" s="48" t="s">
        <v>52</v>
      </c>
      <c r="G51" s="48" t="s">
        <v>53</v>
      </c>
      <c r="H51" s="46">
        <f>SUM(I51:K51)</f>
        <v>117648</v>
      </c>
      <c r="I51" s="41">
        <v>100000</v>
      </c>
      <c r="J51" s="42">
        <v>0</v>
      </c>
      <c r="K51" s="41">
        <v>17648</v>
      </c>
      <c r="L51" s="32" t="s">
        <v>83</v>
      </c>
      <c r="M51" s="40">
        <v>0</v>
      </c>
      <c r="N51" s="40">
        <v>1</v>
      </c>
      <c r="O51" s="87" t="s">
        <v>47</v>
      </c>
      <c r="P51" s="19"/>
      <c r="Q51" s="1"/>
      <c r="R51" s="1"/>
      <c r="S51" s="1"/>
      <c r="T51" s="1"/>
      <c r="U51" s="1"/>
      <c r="V51" s="1"/>
      <c r="W51" s="1"/>
      <c r="X51" s="1"/>
      <c r="Y51" s="1"/>
      <c r="Z51" s="1"/>
    </row>
    <row r="52" spans="1:26" ht="75" x14ac:dyDescent="0.25">
      <c r="A52" s="89"/>
      <c r="B52" s="88"/>
      <c r="C52" s="100"/>
      <c r="D52" s="45"/>
      <c r="E52" s="45"/>
      <c r="F52" s="43"/>
      <c r="G52" s="43"/>
      <c r="H52" s="46"/>
      <c r="I52" s="46"/>
      <c r="J52" s="47"/>
      <c r="K52" s="46"/>
      <c r="L52" s="76" t="s">
        <v>87</v>
      </c>
      <c r="M52" s="101">
        <v>0</v>
      </c>
      <c r="N52" s="102">
        <v>906</v>
      </c>
      <c r="O52" s="87" t="s">
        <v>47</v>
      </c>
      <c r="P52" s="9"/>
      <c r="Q52" s="1"/>
      <c r="R52" s="1"/>
      <c r="S52" s="1"/>
      <c r="T52" s="1"/>
      <c r="U52" s="1"/>
      <c r="V52" s="1"/>
      <c r="W52" s="1"/>
      <c r="X52" s="1"/>
      <c r="Y52" s="1"/>
      <c r="Z52" s="1"/>
    </row>
    <row r="53" spans="1:26" ht="129" customHeight="1" x14ac:dyDescent="0.25">
      <c r="A53" s="103"/>
      <c r="B53" s="93"/>
      <c r="C53" s="94"/>
      <c r="D53" s="56"/>
      <c r="E53" s="56"/>
      <c r="F53" s="57"/>
      <c r="G53" s="57"/>
      <c r="H53" s="104"/>
      <c r="I53" s="104"/>
      <c r="J53" s="105"/>
      <c r="K53" s="104"/>
      <c r="L53" s="70" t="s">
        <v>86</v>
      </c>
      <c r="M53" s="65">
        <v>0</v>
      </c>
      <c r="N53" s="65">
        <v>0.09</v>
      </c>
      <c r="O53" s="87" t="s">
        <v>47</v>
      </c>
      <c r="P53" s="9"/>
      <c r="Q53" s="1"/>
      <c r="R53" s="1"/>
      <c r="S53" s="1"/>
      <c r="T53" s="1"/>
      <c r="U53" s="1"/>
      <c r="V53" s="1"/>
      <c r="W53" s="1"/>
      <c r="X53" s="1"/>
      <c r="Y53" s="1"/>
      <c r="Z53" s="1"/>
    </row>
    <row r="54" spans="1:26" ht="270" x14ac:dyDescent="0.25">
      <c r="A54" s="106" t="s">
        <v>75</v>
      </c>
      <c r="B54" s="35" t="s">
        <v>95</v>
      </c>
      <c r="C54" s="25" t="s">
        <v>124</v>
      </c>
      <c r="D54" s="23" t="s">
        <v>20</v>
      </c>
      <c r="E54" s="23" t="s">
        <v>29</v>
      </c>
      <c r="F54" s="21" t="s">
        <v>129</v>
      </c>
      <c r="G54" s="21" t="s">
        <v>130</v>
      </c>
      <c r="H54" s="47">
        <f>SUM(I54:K54)</f>
        <v>3093133.77</v>
      </c>
      <c r="I54" s="107">
        <v>2629163.7000000002</v>
      </c>
      <c r="J54" s="31">
        <v>0</v>
      </c>
      <c r="K54" s="107">
        <v>463970.07</v>
      </c>
      <c r="L54" s="32" t="s">
        <v>83</v>
      </c>
      <c r="M54" s="40">
        <v>0</v>
      </c>
      <c r="N54" s="40">
        <v>1</v>
      </c>
      <c r="O54" s="87" t="s">
        <v>47</v>
      </c>
      <c r="P54" s="7"/>
      <c r="Q54" s="1"/>
      <c r="R54" s="1"/>
      <c r="S54" s="1"/>
      <c r="T54" s="1"/>
      <c r="U54" s="1"/>
      <c r="V54" s="1"/>
      <c r="W54" s="1"/>
      <c r="X54" s="1"/>
      <c r="Y54" s="1"/>
      <c r="Z54" s="1"/>
    </row>
    <row r="55" spans="1:26" ht="75" x14ac:dyDescent="0.25">
      <c r="A55" s="108"/>
      <c r="B55" s="35"/>
      <c r="C55" s="35"/>
      <c r="D55" s="23"/>
      <c r="E55" s="23"/>
      <c r="F55" s="21"/>
      <c r="G55" s="21"/>
      <c r="H55" s="109"/>
      <c r="I55" s="109"/>
      <c r="J55" s="31"/>
      <c r="K55" s="109"/>
      <c r="L55" s="76" t="s">
        <v>87</v>
      </c>
      <c r="M55" s="110">
        <v>0</v>
      </c>
      <c r="N55" s="14">
        <v>383813</v>
      </c>
      <c r="O55" s="87" t="s">
        <v>47</v>
      </c>
      <c r="P55" s="9"/>
      <c r="Q55" s="1"/>
      <c r="R55" s="1"/>
      <c r="S55" s="1"/>
      <c r="T55" s="1"/>
      <c r="U55" s="1"/>
      <c r="V55" s="1"/>
      <c r="W55" s="1"/>
      <c r="X55" s="1"/>
      <c r="Y55" s="1"/>
      <c r="Z55" s="1"/>
    </row>
    <row r="56" spans="1:26" ht="120" x14ac:dyDescent="0.25">
      <c r="A56" s="108"/>
      <c r="B56" s="35"/>
      <c r="C56" s="35"/>
      <c r="D56" s="23"/>
      <c r="E56" s="23"/>
      <c r="F56" s="21"/>
      <c r="G56" s="21"/>
      <c r="H56" s="109"/>
      <c r="I56" s="109"/>
      <c r="J56" s="31"/>
      <c r="K56" s="109"/>
      <c r="L56" s="70" t="s">
        <v>86</v>
      </c>
      <c r="M56" s="21">
        <v>0</v>
      </c>
      <c r="N56" s="31">
        <v>44.26</v>
      </c>
      <c r="O56" s="87" t="s">
        <v>47</v>
      </c>
      <c r="P56" s="9"/>
      <c r="Q56" s="1"/>
      <c r="R56" s="1"/>
      <c r="S56" s="1"/>
      <c r="T56" s="1"/>
      <c r="U56" s="1"/>
      <c r="V56" s="1"/>
      <c r="W56" s="1"/>
      <c r="X56" s="1"/>
      <c r="Y56" s="1"/>
      <c r="Z56" s="1"/>
    </row>
    <row r="57" spans="1:26" ht="135" x14ac:dyDescent="0.25">
      <c r="A57" s="35" t="s">
        <v>76</v>
      </c>
      <c r="B57" s="25" t="s">
        <v>121</v>
      </c>
      <c r="C57" s="25" t="s">
        <v>114</v>
      </c>
      <c r="D57" s="23" t="s">
        <v>20</v>
      </c>
      <c r="E57" s="23" t="s">
        <v>29</v>
      </c>
      <c r="F57" s="21" t="s">
        <v>129</v>
      </c>
      <c r="G57" s="21" t="s">
        <v>51</v>
      </c>
      <c r="H57" s="46">
        <f>SUM(I57:K57)</f>
        <v>852942</v>
      </c>
      <c r="I57" s="109">
        <v>725000</v>
      </c>
      <c r="J57" s="31">
        <v>0</v>
      </c>
      <c r="K57" s="109">
        <v>127942</v>
      </c>
      <c r="L57" s="32" t="s">
        <v>83</v>
      </c>
      <c r="M57" s="40">
        <v>0</v>
      </c>
      <c r="N57" s="40">
        <v>1</v>
      </c>
      <c r="O57" s="87" t="s">
        <v>47</v>
      </c>
      <c r="P57" s="7"/>
      <c r="Q57" s="1"/>
      <c r="R57" s="1"/>
      <c r="S57" s="1"/>
      <c r="T57" s="1"/>
      <c r="U57" s="1"/>
      <c r="V57" s="1"/>
      <c r="W57" s="1"/>
      <c r="X57" s="1"/>
      <c r="Y57" s="1"/>
      <c r="Z57" s="1"/>
    </row>
    <row r="58" spans="1:26" ht="75" x14ac:dyDescent="0.25">
      <c r="A58" s="111"/>
      <c r="B58" s="35"/>
      <c r="C58" s="35"/>
      <c r="D58" s="23"/>
      <c r="E58" s="23"/>
      <c r="F58" s="21"/>
      <c r="G58" s="21"/>
      <c r="H58" s="109"/>
      <c r="I58" s="109"/>
      <c r="J58" s="31"/>
      <c r="K58" s="109"/>
      <c r="L58" s="76" t="s">
        <v>87</v>
      </c>
      <c r="M58" s="21">
        <v>0</v>
      </c>
      <c r="N58" s="14">
        <v>88178</v>
      </c>
      <c r="O58" s="87" t="s">
        <v>47</v>
      </c>
      <c r="P58" s="9"/>
      <c r="Q58" s="1"/>
      <c r="R58" s="1"/>
      <c r="S58" s="1"/>
      <c r="T58" s="1"/>
      <c r="U58" s="1"/>
      <c r="V58" s="1"/>
      <c r="W58" s="1"/>
      <c r="X58" s="1"/>
      <c r="Y58" s="1"/>
      <c r="Z58" s="1"/>
    </row>
    <row r="59" spans="1:26" ht="120" x14ac:dyDescent="0.25">
      <c r="A59" s="111"/>
      <c r="B59" s="35"/>
      <c r="C59" s="35"/>
      <c r="D59" s="23"/>
      <c r="E59" s="35"/>
      <c r="F59" s="23"/>
      <c r="G59" s="23"/>
      <c r="H59" s="109"/>
      <c r="I59" s="109"/>
      <c r="J59" s="33"/>
      <c r="K59" s="109"/>
      <c r="L59" s="70" t="s">
        <v>86</v>
      </c>
      <c r="M59" s="21">
        <v>0</v>
      </c>
      <c r="N59" s="31">
        <v>8.82</v>
      </c>
      <c r="O59" s="87" t="s">
        <v>47</v>
      </c>
      <c r="P59" s="14"/>
      <c r="Q59" s="1"/>
      <c r="R59" s="1"/>
      <c r="S59" s="1"/>
      <c r="T59" s="1"/>
      <c r="U59" s="1"/>
      <c r="V59" s="1"/>
      <c r="W59" s="1"/>
      <c r="X59" s="1"/>
      <c r="Y59" s="1"/>
      <c r="Z59" s="1"/>
    </row>
    <row r="60" spans="1:26" ht="60" x14ac:dyDescent="0.25">
      <c r="A60" s="35" t="s">
        <v>77</v>
      </c>
      <c r="B60" s="25" t="s">
        <v>107</v>
      </c>
      <c r="C60" s="25" t="s">
        <v>125</v>
      </c>
      <c r="D60" s="23" t="s">
        <v>20</v>
      </c>
      <c r="E60" s="23" t="s">
        <v>29</v>
      </c>
      <c r="F60" s="23" t="s">
        <v>52</v>
      </c>
      <c r="G60" s="23" t="s">
        <v>54</v>
      </c>
      <c r="H60" s="46">
        <f>SUM(I60:K60)</f>
        <v>705883</v>
      </c>
      <c r="I60" s="109">
        <v>600000</v>
      </c>
      <c r="J60" s="31">
        <v>0</v>
      </c>
      <c r="K60" s="109">
        <v>105883</v>
      </c>
      <c r="L60" s="32" t="s">
        <v>83</v>
      </c>
      <c r="M60" s="40">
        <v>0</v>
      </c>
      <c r="N60" s="40">
        <v>1</v>
      </c>
      <c r="O60" s="87" t="s">
        <v>47</v>
      </c>
      <c r="P60" s="16"/>
      <c r="Q60" s="1"/>
      <c r="R60" s="1"/>
      <c r="S60" s="1"/>
      <c r="T60" s="1"/>
      <c r="U60" s="1"/>
      <c r="V60" s="1"/>
      <c r="W60" s="1"/>
      <c r="X60" s="1"/>
      <c r="Y60" s="1"/>
      <c r="Z60" s="1"/>
    </row>
    <row r="61" spans="1:26" ht="75" x14ac:dyDescent="0.25">
      <c r="A61" s="111"/>
      <c r="B61" s="35"/>
      <c r="D61" s="23"/>
      <c r="E61" s="23"/>
      <c r="F61" s="23"/>
      <c r="G61" s="23"/>
      <c r="H61" s="109"/>
      <c r="I61" s="109"/>
      <c r="J61" s="31"/>
      <c r="K61" s="109"/>
      <c r="L61" s="76" t="s">
        <v>87</v>
      </c>
      <c r="M61" s="21">
        <v>0</v>
      </c>
      <c r="N61" s="14">
        <v>563405</v>
      </c>
      <c r="O61" s="87" t="s">
        <v>47</v>
      </c>
      <c r="P61" s="9"/>
      <c r="Q61" s="1"/>
      <c r="R61" s="1"/>
      <c r="S61" s="1"/>
      <c r="T61" s="1"/>
      <c r="U61" s="1"/>
      <c r="V61" s="1"/>
      <c r="W61" s="1"/>
      <c r="X61" s="1"/>
      <c r="Y61" s="1"/>
      <c r="Z61" s="1"/>
    </row>
    <row r="62" spans="1:26" ht="120" x14ac:dyDescent="0.25">
      <c r="A62" s="111"/>
      <c r="B62" s="35"/>
      <c r="C62" s="35"/>
      <c r="D62" s="23"/>
      <c r="E62" s="23"/>
      <c r="F62" s="23"/>
      <c r="G62" s="23"/>
      <c r="H62" s="109"/>
      <c r="I62" s="109"/>
      <c r="J62" s="30"/>
      <c r="K62" s="109"/>
      <c r="L62" s="70" t="s">
        <v>86</v>
      </c>
      <c r="M62" s="21">
        <v>0</v>
      </c>
      <c r="N62" s="21">
        <v>56.34</v>
      </c>
      <c r="O62" s="87" t="s">
        <v>47</v>
      </c>
      <c r="P62" s="9"/>
      <c r="Q62" s="1"/>
      <c r="R62" s="1"/>
      <c r="S62" s="1"/>
      <c r="T62" s="1"/>
      <c r="U62" s="1"/>
      <c r="V62" s="1"/>
      <c r="W62" s="1"/>
      <c r="X62" s="1"/>
      <c r="Y62" s="1"/>
      <c r="Z62" s="1"/>
    </row>
    <row r="63" spans="1:26" ht="150" x14ac:dyDescent="0.25">
      <c r="A63" s="35" t="s">
        <v>78</v>
      </c>
      <c r="B63" s="35" t="s">
        <v>106</v>
      </c>
      <c r="C63" s="25" t="s">
        <v>146</v>
      </c>
      <c r="D63" s="21" t="s">
        <v>20</v>
      </c>
      <c r="E63" s="21" t="s">
        <v>33</v>
      </c>
      <c r="F63" s="21" t="s">
        <v>34</v>
      </c>
      <c r="G63" s="21" t="s">
        <v>35</v>
      </c>
      <c r="H63" s="47">
        <f>SUM(I63:K63)</f>
        <v>3216555.07</v>
      </c>
      <c r="I63" s="31">
        <v>2734046.11</v>
      </c>
      <c r="J63" s="31">
        <v>0</v>
      </c>
      <c r="K63" s="31">
        <v>482508.96</v>
      </c>
      <c r="L63" s="32" t="s">
        <v>83</v>
      </c>
      <c r="M63" s="40">
        <v>0</v>
      </c>
      <c r="N63" s="40">
        <v>1</v>
      </c>
      <c r="O63" s="87" t="s">
        <v>47</v>
      </c>
      <c r="P63" s="7"/>
      <c r="Q63" s="1"/>
      <c r="R63" s="1"/>
      <c r="S63" s="1"/>
      <c r="T63" s="1"/>
      <c r="U63" s="1"/>
      <c r="V63" s="1"/>
      <c r="W63" s="1"/>
      <c r="X63" s="1"/>
      <c r="Y63" s="1"/>
      <c r="Z63" s="1"/>
    </row>
    <row r="64" spans="1:26" ht="105" x14ac:dyDescent="0.25">
      <c r="A64" s="111"/>
      <c r="B64" s="35"/>
      <c r="C64" s="87"/>
      <c r="D64" s="25"/>
      <c r="E64" s="21"/>
      <c r="F64" s="65"/>
      <c r="G64" s="65"/>
      <c r="H64" s="97"/>
      <c r="I64" s="97"/>
      <c r="J64" s="31"/>
      <c r="K64" s="31"/>
      <c r="L64" s="25" t="s">
        <v>88</v>
      </c>
      <c r="M64" s="21">
        <v>0</v>
      </c>
      <c r="N64" s="21">
        <v>1.2</v>
      </c>
      <c r="O64" s="87" t="s">
        <v>47</v>
      </c>
      <c r="P64" s="9"/>
      <c r="Q64" s="1"/>
      <c r="R64" s="1"/>
      <c r="S64" s="1"/>
      <c r="T64" s="1"/>
      <c r="U64" s="1"/>
      <c r="V64" s="1"/>
      <c r="W64" s="1"/>
      <c r="X64" s="1"/>
      <c r="Y64" s="1"/>
      <c r="Z64" s="1"/>
    </row>
    <row r="65" spans="1:26" ht="66" customHeight="1" x14ac:dyDescent="0.25">
      <c r="A65" s="111"/>
      <c r="B65" s="35"/>
      <c r="C65" s="87"/>
      <c r="D65" s="25"/>
      <c r="E65" s="21"/>
      <c r="F65" s="65"/>
      <c r="G65" s="65"/>
      <c r="H65" s="97"/>
      <c r="I65" s="97"/>
      <c r="J65" s="31"/>
      <c r="K65" s="112"/>
      <c r="L65" s="76" t="s">
        <v>87</v>
      </c>
      <c r="M65" s="65">
        <v>0</v>
      </c>
      <c r="N65" s="113">
        <v>35575</v>
      </c>
      <c r="O65" s="87" t="s">
        <v>47</v>
      </c>
      <c r="P65" s="9"/>
      <c r="Q65" s="1"/>
      <c r="R65" s="1"/>
      <c r="S65" s="1"/>
      <c r="T65" s="1"/>
      <c r="U65" s="1"/>
      <c r="V65" s="1"/>
      <c r="W65" s="1"/>
      <c r="X65" s="1"/>
      <c r="Y65" s="1"/>
      <c r="Z65" s="1"/>
    </row>
    <row r="66" spans="1:26" ht="120" x14ac:dyDescent="0.25">
      <c r="A66" s="111"/>
      <c r="B66" s="35"/>
      <c r="C66" s="87"/>
      <c r="D66" s="25"/>
      <c r="E66" s="21"/>
      <c r="F66" s="65"/>
      <c r="G66" s="65"/>
      <c r="H66" s="97"/>
      <c r="I66" s="97"/>
      <c r="J66" s="31"/>
      <c r="K66" s="31"/>
      <c r="L66" s="70" t="s">
        <v>86</v>
      </c>
      <c r="M66" s="65">
        <v>0</v>
      </c>
      <c r="N66" s="65">
        <v>89.5</v>
      </c>
      <c r="O66" s="87" t="s">
        <v>47</v>
      </c>
      <c r="P66" s="9"/>
      <c r="Q66" s="1"/>
      <c r="R66" s="1"/>
      <c r="S66" s="1"/>
      <c r="T66" s="1"/>
      <c r="U66" s="1"/>
      <c r="V66" s="1"/>
      <c r="W66" s="1"/>
      <c r="X66" s="1"/>
      <c r="Y66" s="1"/>
      <c r="Z66" s="1"/>
    </row>
    <row r="67" spans="1:26" ht="105" x14ac:dyDescent="0.25">
      <c r="A67" s="108"/>
      <c r="B67" s="114"/>
      <c r="C67" s="65"/>
      <c r="D67" s="21"/>
      <c r="E67" s="25"/>
      <c r="F67" s="65"/>
      <c r="G67" s="65"/>
      <c r="H67" s="65"/>
      <c r="I67" s="65"/>
      <c r="J67" s="31"/>
      <c r="K67" s="31"/>
      <c r="L67" s="32" t="s">
        <v>89</v>
      </c>
      <c r="M67" s="65">
        <v>0</v>
      </c>
      <c r="N67" s="65">
        <v>8000</v>
      </c>
      <c r="O67" s="87" t="s">
        <v>47</v>
      </c>
      <c r="P67" s="9"/>
      <c r="Q67" s="1"/>
      <c r="R67" s="1"/>
      <c r="S67" s="1"/>
      <c r="T67" s="1"/>
      <c r="U67" s="1"/>
      <c r="V67" s="1"/>
      <c r="W67" s="1"/>
      <c r="X67" s="1"/>
      <c r="Y67" s="1"/>
      <c r="Z67" s="1"/>
    </row>
    <row r="68" spans="1:26" ht="135" x14ac:dyDescent="0.25">
      <c r="A68" s="115" t="s">
        <v>79</v>
      </c>
      <c r="B68" s="116" t="s">
        <v>105</v>
      </c>
      <c r="C68" s="117" t="s">
        <v>147</v>
      </c>
      <c r="D68" s="118" t="s">
        <v>20</v>
      </c>
      <c r="E68" s="66" t="s">
        <v>23</v>
      </c>
      <c r="F68" s="66" t="s">
        <v>36</v>
      </c>
      <c r="G68" s="66" t="s">
        <v>37</v>
      </c>
      <c r="H68" s="46">
        <f>SUM(I68:K68)</f>
        <v>2201092.96</v>
      </c>
      <c r="I68" s="97">
        <f>1917738.5-46809.49</f>
        <v>1870929.01</v>
      </c>
      <c r="J68" s="97">
        <v>0</v>
      </c>
      <c r="K68" s="97">
        <f>338424.45-8260.5</f>
        <v>330163.95</v>
      </c>
      <c r="L68" s="32" t="s">
        <v>83</v>
      </c>
      <c r="M68" s="119">
        <v>0</v>
      </c>
      <c r="N68" s="119">
        <v>1</v>
      </c>
      <c r="O68" s="87" t="s">
        <v>47</v>
      </c>
      <c r="P68" s="7"/>
      <c r="Q68" s="1"/>
      <c r="R68" s="1"/>
      <c r="S68" s="1"/>
      <c r="T68" s="1"/>
      <c r="U68" s="1"/>
      <c r="V68" s="1"/>
      <c r="W68" s="1"/>
      <c r="X68" s="1"/>
      <c r="Y68" s="1"/>
      <c r="Z68" s="1"/>
    </row>
    <row r="69" spans="1:26" ht="75" x14ac:dyDescent="0.25">
      <c r="A69" s="120"/>
      <c r="B69" s="83"/>
      <c r="C69" s="121"/>
      <c r="D69" s="118"/>
      <c r="E69" s="66"/>
      <c r="F69" s="66"/>
      <c r="G69" s="66"/>
      <c r="H69" s="97"/>
      <c r="I69" s="97"/>
      <c r="J69" s="97"/>
      <c r="K69" s="97"/>
      <c r="L69" s="76" t="s">
        <v>87</v>
      </c>
      <c r="M69" s="122">
        <v>0</v>
      </c>
      <c r="N69" s="123" t="s">
        <v>126</v>
      </c>
      <c r="O69" s="87" t="s">
        <v>47</v>
      </c>
      <c r="P69" s="9"/>
      <c r="Q69" s="1"/>
      <c r="R69" s="1"/>
      <c r="S69" s="1"/>
      <c r="T69" s="1"/>
      <c r="U69" s="1"/>
      <c r="V69" s="1"/>
      <c r="W69" s="1"/>
      <c r="X69" s="1"/>
      <c r="Y69" s="1"/>
      <c r="Z69" s="1"/>
    </row>
    <row r="70" spans="1:26" ht="120" x14ac:dyDescent="0.25">
      <c r="A70" s="124"/>
      <c r="B70" s="88"/>
      <c r="C70" s="121"/>
      <c r="D70" s="118"/>
      <c r="E70" s="66"/>
      <c r="F70" s="66"/>
      <c r="G70" s="66"/>
      <c r="H70" s="97"/>
      <c r="I70" s="97"/>
      <c r="J70" s="97"/>
      <c r="K70" s="97"/>
      <c r="L70" s="70" t="s">
        <v>86</v>
      </c>
      <c r="M70" s="122">
        <v>0</v>
      </c>
      <c r="N70" s="123">
        <v>0.23269999999999999</v>
      </c>
      <c r="O70" s="87" t="s">
        <v>47</v>
      </c>
      <c r="P70" s="7"/>
      <c r="Q70" s="1"/>
      <c r="R70" s="1"/>
      <c r="S70" s="1"/>
      <c r="T70" s="1"/>
      <c r="U70" s="1"/>
      <c r="V70" s="1"/>
      <c r="W70" s="1"/>
      <c r="X70" s="1"/>
      <c r="Y70" s="1"/>
      <c r="Z70" s="1"/>
    </row>
    <row r="71" spans="1:26" ht="60" x14ac:dyDescent="0.25">
      <c r="A71" s="115" t="s">
        <v>80</v>
      </c>
      <c r="B71" s="61" t="s">
        <v>45</v>
      </c>
      <c r="C71" s="87" t="s">
        <v>116</v>
      </c>
      <c r="D71" s="66" t="s">
        <v>20</v>
      </c>
      <c r="E71" s="66" t="s">
        <v>44</v>
      </c>
      <c r="F71" s="66" t="s">
        <v>39</v>
      </c>
      <c r="G71" s="66" t="s">
        <v>40</v>
      </c>
      <c r="H71" s="91">
        <f>SUM(I71:K71)</f>
        <v>17067647.059999999</v>
      </c>
      <c r="I71" s="91">
        <v>14507500</v>
      </c>
      <c r="J71" s="97">
        <v>0</v>
      </c>
      <c r="K71" s="97">
        <v>2560147.06</v>
      </c>
      <c r="L71" s="32" t="s">
        <v>83</v>
      </c>
      <c r="M71" s="125">
        <v>0</v>
      </c>
      <c r="N71" s="125">
        <v>1</v>
      </c>
      <c r="O71" s="87" t="s">
        <v>47</v>
      </c>
      <c r="P71" s="9"/>
      <c r="Q71" s="1"/>
      <c r="R71" s="1"/>
      <c r="S71" s="1"/>
      <c r="T71" s="1"/>
      <c r="U71" s="1"/>
      <c r="V71" s="1"/>
      <c r="W71" s="1"/>
      <c r="X71" s="1"/>
      <c r="Y71" s="1"/>
      <c r="Z71" s="1"/>
    </row>
    <row r="72" spans="1:26" ht="90" x14ac:dyDescent="0.25">
      <c r="A72" s="115"/>
      <c r="B72" s="61"/>
      <c r="C72" s="87"/>
      <c r="D72" s="66"/>
      <c r="E72" s="66"/>
      <c r="F72" s="66"/>
      <c r="G72" s="66"/>
      <c r="H72" s="91"/>
      <c r="I72" s="91"/>
      <c r="J72" s="97"/>
      <c r="K72" s="97"/>
      <c r="L72" s="70" t="s">
        <v>131</v>
      </c>
      <c r="M72" s="65">
        <v>0</v>
      </c>
      <c r="N72" s="126">
        <v>1</v>
      </c>
      <c r="O72" s="87" t="s">
        <v>47</v>
      </c>
      <c r="P72" s="9"/>
      <c r="Q72" s="1"/>
      <c r="R72" s="1"/>
      <c r="S72" s="1"/>
      <c r="T72" s="1"/>
      <c r="U72" s="1"/>
      <c r="V72" s="1"/>
      <c r="W72" s="1"/>
      <c r="X72" s="1"/>
      <c r="Y72" s="1"/>
      <c r="Z72" s="1"/>
    </row>
    <row r="73" spans="1:26" ht="75" x14ac:dyDescent="0.25">
      <c r="A73" s="127"/>
      <c r="B73" s="61"/>
      <c r="C73" s="61"/>
      <c r="D73" s="66"/>
      <c r="E73" s="66"/>
      <c r="F73" s="66"/>
      <c r="G73" s="66"/>
      <c r="H73" s="91"/>
      <c r="I73" s="91"/>
      <c r="J73" s="97"/>
      <c r="K73" s="128"/>
      <c r="L73" s="76" t="s">
        <v>87</v>
      </c>
      <c r="M73" s="65">
        <v>0</v>
      </c>
      <c r="N73" s="113">
        <v>79410</v>
      </c>
      <c r="O73" s="87" t="s">
        <v>47</v>
      </c>
      <c r="P73" s="9"/>
      <c r="Q73" s="1"/>
      <c r="R73" s="1"/>
      <c r="S73" s="1"/>
      <c r="T73" s="1"/>
      <c r="U73" s="1"/>
      <c r="V73" s="1"/>
      <c r="W73" s="1"/>
      <c r="X73" s="1"/>
      <c r="Y73" s="1"/>
      <c r="Z73" s="1"/>
    </row>
    <row r="74" spans="1:26" ht="120" x14ac:dyDescent="0.25">
      <c r="A74" s="108"/>
      <c r="B74" s="61"/>
      <c r="C74" s="61"/>
      <c r="D74" s="66"/>
      <c r="E74" s="66"/>
      <c r="F74" s="66"/>
      <c r="G74" s="66"/>
      <c r="H74" s="91"/>
      <c r="I74" s="91"/>
      <c r="J74" s="128"/>
      <c r="K74" s="128"/>
      <c r="L74" s="70" t="s">
        <v>86</v>
      </c>
      <c r="M74" s="65">
        <v>0</v>
      </c>
      <c r="N74" s="113">
        <v>7.9409999999999998</v>
      </c>
      <c r="O74" s="87" t="s">
        <v>47</v>
      </c>
      <c r="P74" s="7"/>
      <c r="Q74" s="1"/>
      <c r="R74" s="1"/>
      <c r="S74" s="1"/>
      <c r="T74" s="1"/>
      <c r="U74" s="1"/>
      <c r="V74" s="1"/>
      <c r="W74" s="1"/>
      <c r="X74" s="1"/>
      <c r="Y74" s="1"/>
      <c r="Z74" s="1"/>
    </row>
    <row r="75" spans="1:26" ht="105" x14ac:dyDescent="0.25">
      <c r="A75" s="106" t="s">
        <v>81</v>
      </c>
      <c r="B75" s="25" t="s">
        <v>148</v>
      </c>
      <c r="C75" s="76" t="s">
        <v>149</v>
      </c>
      <c r="D75" s="23" t="s">
        <v>20</v>
      </c>
      <c r="E75" s="21" t="s">
        <v>43</v>
      </c>
      <c r="F75" s="65" t="s">
        <v>46</v>
      </c>
      <c r="G75" s="65" t="s">
        <v>40</v>
      </c>
      <c r="H75" s="91">
        <f>SUM(I75:K75)</f>
        <v>350000</v>
      </c>
      <c r="I75" s="97">
        <v>297500</v>
      </c>
      <c r="J75" s="31">
        <v>0</v>
      </c>
      <c r="K75" s="31">
        <v>52500</v>
      </c>
      <c r="L75" s="25" t="s">
        <v>88</v>
      </c>
      <c r="M75" s="65">
        <v>0</v>
      </c>
      <c r="N75" s="65">
        <v>0.5</v>
      </c>
      <c r="O75" s="25"/>
      <c r="P75" s="7"/>
      <c r="Q75" s="1"/>
      <c r="R75" s="1"/>
      <c r="S75" s="1"/>
      <c r="T75" s="1"/>
      <c r="U75" s="1"/>
      <c r="V75" s="1"/>
      <c r="W75" s="1"/>
      <c r="X75" s="1"/>
      <c r="Y75" s="1"/>
      <c r="Z75" s="1"/>
    </row>
    <row r="76" spans="1:26" ht="105" x14ac:dyDescent="0.25">
      <c r="A76" s="129"/>
      <c r="B76" s="130"/>
      <c r="C76" s="131"/>
      <c r="D76" s="40"/>
      <c r="E76" s="132"/>
      <c r="F76" s="131"/>
      <c r="G76" s="131"/>
      <c r="H76" s="131"/>
      <c r="I76" s="131"/>
      <c r="J76" s="42"/>
      <c r="K76" s="133"/>
      <c r="L76" s="28" t="s">
        <v>89</v>
      </c>
      <c r="M76" s="65">
        <v>0</v>
      </c>
      <c r="N76" s="59">
        <v>92500</v>
      </c>
      <c r="O76" s="87" t="s">
        <v>47</v>
      </c>
      <c r="P76" s="7"/>
      <c r="Q76" s="1"/>
      <c r="R76" s="1"/>
      <c r="S76" s="1"/>
      <c r="T76" s="1"/>
      <c r="U76" s="1"/>
      <c r="V76" s="1"/>
      <c r="W76" s="1"/>
      <c r="X76" s="1"/>
      <c r="Y76" s="1"/>
      <c r="Z76" s="1"/>
    </row>
    <row r="77" spans="1:26" s="1" customFormat="1" ht="135" x14ac:dyDescent="0.25">
      <c r="A77" s="134" t="s">
        <v>82</v>
      </c>
      <c r="B77" s="54" t="s">
        <v>113</v>
      </c>
      <c r="C77" s="54" t="s">
        <v>150</v>
      </c>
      <c r="D77" s="135" t="s">
        <v>20</v>
      </c>
      <c r="E77" s="45" t="s">
        <v>29</v>
      </c>
      <c r="F77" s="45" t="s">
        <v>96</v>
      </c>
      <c r="G77" s="43" t="s">
        <v>130</v>
      </c>
      <c r="H77" s="46">
        <f>I77+J77+K77</f>
        <v>8716866</v>
      </c>
      <c r="I77" s="136">
        <v>7409335.5999999996</v>
      </c>
      <c r="J77" s="47">
        <f>[1]KRFZ!$J$79</f>
        <v>0</v>
      </c>
      <c r="K77" s="136">
        <v>1307530.3999999999</v>
      </c>
      <c r="L77" s="32" t="s">
        <v>83</v>
      </c>
      <c r="M77" s="40">
        <v>0</v>
      </c>
      <c r="N77" s="40">
        <v>1</v>
      </c>
      <c r="O77" s="135" t="s">
        <v>97</v>
      </c>
    </row>
    <row r="78" spans="1:26" s="1" customFormat="1" ht="75" x14ac:dyDescent="0.25">
      <c r="A78" s="134"/>
      <c r="B78" s="100"/>
      <c r="C78" s="100"/>
      <c r="D78" s="134"/>
      <c r="E78" s="100"/>
      <c r="F78" s="100"/>
      <c r="G78" s="100"/>
      <c r="H78" s="100"/>
      <c r="I78" s="100"/>
      <c r="J78" s="100"/>
      <c r="K78" s="100"/>
      <c r="L78" s="100" t="s">
        <v>87</v>
      </c>
      <c r="M78" s="135">
        <v>0</v>
      </c>
      <c r="N78" s="17">
        <v>103951</v>
      </c>
      <c r="O78" s="135" t="s">
        <v>97</v>
      </c>
      <c r="P78" s="9"/>
    </row>
    <row r="79" spans="1:26" s="1" customFormat="1" ht="120" x14ac:dyDescent="0.25">
      <c r="A79" s="134"/>
      <c r="B79" s="100"/>
      <c r="C79" s="100"/>
      <c r="D79" s="134"/>
      <c r="E79" s="100"/>
      <c r="F79" s="100"/>
      <c r="G79" s="100"/>
      <c r="H79" s="100"/>
      <c r="I79" s="100"/>
      <c r="J79" s="100"/>
      <c r="K79" s="100"/>
      <c r="L79" s="137" t="s">
        <v>86</v>
      </c>
      <c r="M79" s="135">
        <v>0</v>
      </c>
      <c r="N79" s="138">
        <v>10.4</v>
      </c>
      <c r="O79" s="135" t="s">
        <v>97</v>
      </c>
      <c r="P79" s="17"/>
    </row>
    <row r="80" spans="1:26" x14ac:dyDescent="0.25">
      <c r="A80" s="127"/>
      <c r="B80" s="127"/>
      <c r="C80" s="61"/>
      <c r="D80" s="61"/>
      <c r="E80" s="61"/>
      <c r="F80" s="69"/>
      <c r="G80" s="139"/>
      <c r="H80" s="64">
        <f>SUM(H46:H77)</f>
        <v>42354272.859999999</v>
      </c>
      <c r="I80" s="64">
        <f>SUM(I46:I77)</f>
        <v>36001103.420000002</v>
      </c>
      <c r="J80" s="64">
        <f>SUM(J46:J77)</f>
        <v>0</v>
      </c>
      <c r="K80" s="64">
        <f>SUM(K46:K77)</f>
        <v>6353169.4400000013</v>
      </c>
      <c r="L80" s="35"/>
      <c r="M80" s="35"/>
      <c r="N80" s="35"/>
      <c r="O80" s="35"/>
      <c r="P80" s="18"/>
      <c r="Q80" s="1"/>
      <c r="R80" s="1"/>
      <c r="S80" s="1"/>
      <c r="T80" s="1"/>
      <c r="U80" s="1"/>
      <c r="V80" s="1"/>
      <c r="W80" s="1"/>
      <c r="X80" s="1"/>
      <c r="Y80" s="1"/>
      <c r="Z80" s="1"/>
    </row>
    <row r="81" spans="1:26" x14ac:dyDescent="0.25">
      <c r="A81" s="108"/>
      <c r="B81" s="108"/>
      <c r="C81" s="111"/>
      <c r="D81" s="111"/>
      <c r="E81" s="111"/>
      <c r="F81" s="140"/>
      <c r="G81" s="141" t="s">
        <v>151</v>
      </c>
      <c r="H81" s="142">
        <f>H28+H39+H80</f>
        <v>67134078.439999998</v>
      </c>
      <c r="I81" s="142">
        <f>I28+I39+I80</f>
        <v>57063211.560000002</v>
      </c>
      <c r="J81" s="142">
        <f>J28+J39+J77</f>
        <v>0</v>
      </c>
      <c r="K81" s="142">
        <f>K28+K39+K80</f>
        <v>10070866.880000001</v>
      </c>
      <c r="L81" s="140"/>
      <c r="M81" s="111"/>
      <c r="N81" s="111"/>
      <c r="O81" s="111"/>
      <c r="P81" s="11"/>
      <c r="Q81" s="1"/>
      <c r="R81" s="1"/>
      <c r="S81" s="1"/>
      <c r="T81" s="1"/>
      <c r="U81" s="1"/>
      <c r="V81" s="1"/>
      <c r="W81" s="1"/>
      <c r="X81" s="1"/>
      <c r="Y81" s="1"/>
      <c r="Z81" s="1"/>
    </row>
    <row r="82" spans="1:26" ht="13.5" customHeight="1" x14ac:dyDescent="0.25">
      <c r="A82" s="1"/>
      <c r="B82" s="1"/>
      <c r="C82" s="1"/>
      <c r="D82" s="1"/>
      <c r="E82" s="1"/>
      <c r="F82" s="1"/>
      <c r="G82" s="1"/>
      <c r="H82" s="1"/>
      <c r="I82" s="1"/>
      <c r="J82" s="4"/>
      <c r="K82" s="1"/>
      <c r="L82" s="1"/>
      <c r="M82" s="1"/>
      <c r="N82" s="1"/>
      <c r="O82" s="1"/>
      <c r="P82" s="9"/>
      <c r="Q82" s="1"/>
      <c r="R82" s="1"/>
      <c r="S82" s="1"/>
      <c r="T82" s="1"/>
      <c r="U82" s="1"/>
      <c r="V82" s="1"/>
      <c r="W82" s="1"/>
      <c r="X82" s="1"/>
      <c r="Y82" s="1"/>
      <c r="Z82" s="1"/>
    </row>
    <row r="83" spans="1:26" ht="13.5" customHeight="1" x14ac:dyDescent="0.25">
      <c r="A83" s="1"/>
      <c r="B83" s="1"/>
      <c r="C83" s="1"/>
      <c r="D83" s="1"/>
      <c r="E83" s="1"/>
      <c r="F83" s="1"/>
      <c r="G83" s="1"/>
      <c r="H83" s="1"/>
      <c r="I83" s="1"/>
      <c r="J83" s="4"/>
      <c r="K83" s="1"/>
      <c r="L83" s="1"/>
      <c r="M83" s="1"/>
      <c r="N83" s="1"/>
      <c r="O83" s="1"/>
      <c r="P83" s="9"/>
      <c r="Q83" s="1"/>
      <c r="R83" s="1"/>
      <c r="S83" s="1"/>
      <c r="T83" s="1"/>
      <c r="U83" s="1"/>
      <c r="V83" s="1"/>
      <c r="W83" s="1"/>
      <c r="X83" s="1"/>
      <c r="Y83" s="1"/>
      <c r="Z83" s="1"/>
    </row>
    <row r="84" spans="1:26" ht="13.5" customHeight="1" x14ac:dyDescent="0.25">
      <c r="A84" s="1"/>
      <c r="B84" s="1"/>
      <c r="C84" s="1"/>
      <c r="D84" s="1"/>
      <c r="E84" s="1"/>
      <c r="F84" s="1"/>
      <c r="G84" s="1"/>
      <c r="H84" s="15"/>
      <c r="I84" s="1"/>
      <c r="J84" s="4"/>
      <c r="K84" s="1"/>
      <c r="L84" s="1"/>
      <c r="M84" s="1"/>
      <c r="N84" s="1"/>
      <c r="O84" s="1"/>
      <c r="P84" s="9"/>
      <c r="Q84" s="1"/>
      <c r="R84" s="1"/>
      <c r="S84" s="1"/>
      <c r="T84" s="1"/>
      <c r="U84" s="1"/>
      <c r="V84" s="1"/>
      <c r="W84" s="1"/>
      <c r="X84" s="1"/>
      <c r="Y84" s="1"/>
      <c r="Z84" s="1"/>
    </row>
    <row r="85" spans="1:26" ht="13.5" customHeight="1" x14ac:dyDescent="0.25">
      <c r="A85" s="1"/>
      <c r="B85" s="1"/>
      <c r="C85" s="1"/>
      <c r="D85" s="1"/>
      <c r="E85" s="1"/>
      <c r="F85" s="1"/>
      <c r="G85" s="1"/>
      <c r="H85" s="15"/>
      <c r="I85" s="1"/>
      <c r="J85" s="4"/>
      <c r="K85" s="1"/>
      <c r="L85" s="1"/>
      <c r="M85" s="1"/>
      <c r="N85" s="1"/>
      <c r="O85" s="1"/>
      <c r="P85" s="9"/>
      <c r="Q85" s="1"/>
      <c r="R85" s="1"/>
      <c r="S85" s="1"/>
      <c r="T85" s="1"/>
      <c r="U85" s="1"/>
      <c r="V85" s="1"/>
      <c r="W85" s="1"/>
      <c r="X85" s="1"/>
      <c r="Y85" s="1"/>
      <c r="Z85" s="1"/>
    </row>
    <row r="86" spans="1:26" ht="13.5" customHeight="1" x14ac:dyDescent="0.25">
      <c r="A86" s="1"/>
      <c r="B86" s="1"/>
      <c r="C86" s="1"/>
      <c r="D86" s="1"/>
      <c r="E86" s="1"/>
      <c r="F86" s="1"/>
      <c r="G86" s="1"/>
      <c r="H86" s="1"/>
      <c r="I86" s="1"/>
      <c r="J86" s="4"/>
      <c r="K86" s="1"/>
      <c r="L86" s="1"/>
      <c r="M86" s="1"/>
      <c r="N86" s="1"/>
      <c r="O86" s="1"/>
      <c r="P86" s="9"/>
      <c r="Q86" s="1"/>
      <c r="R86" s="1"/>
      <c r="S86" s="1"/>
      <c r="T86" s="1"/>
      <c r="U86" s="1"/>
      <c r="V86" s="1"/>
      <c r="W86" s="1"/>
      <c r="X86" s="1"/>
      <c r="Y86" s="1"/>
      <c r="Z86" s="1"/>
    </row>
    <row r="87" spans="1:26" ht="13.5" customHeight="1" x14ac:dyDescent="0.25">
      <c r="A87" s="1"/>
      <c r="B87" s="1"/>
      <c r="C87" s="1"/>
      <c r="D87" s="1"/>
      <c r="E87" s="1"/>
      <c r="F87" s="1"/>
      <c r="G87" s="1"/>
      <c r="H87" s="1"/>
      <c r="I87" s="1"/>
      <c r="J87" s="4"/>
      <c r="K87" s="1"/>
      <c r="L87" s="1"/>
      <c r="M87" s="1"/>
      <c r="N87" s="1"/>
      <c r="O87" s="1"/>
      <c r="P87" s="9"/>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9"/>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9"/>
      <c r="Q89" s="1"/>
      <c r="R89" s="1"/>
      <c r="S89" s="1"/>
      <c r="T89" s="1"/>
      <c r="U89" s="1"/>
      <c r="V89" s="1"/>
      <c r="W89" s="1"/>
      <c r="X89" s="1"/>
      <c r="Y89" s="1"/>
      <c r="Z89" s="1"/>
    </row>
    <row r="90" spans="1:26" ht="13.5" customHeight="1" x14ac:dyDescent="0.25">
      <c r="A90" s="1"/>
      <c r="B90" s="1"/>
      <c r="C90" s="1"/>
      <c r="D90" s="1"/>
      <c r="E90" s="1"/>
      <c r="F90" s="1"/>
      <c r="G90" s="1"/>
      <c r="H90" s="1"/>
      <c r="I90" s="1"/>
      <c r="J90" s="4"/>
      <c r="K90" s="1"/>
      <c r="L90" s="1"/>
      <c r="M90" s="1"/>
      <c r="N90" s="1"/>
      <c r="O90" s="1"/>
      <c r="P90" s="9"/>
      <c r="Q90" s="1"/>
      <c r="R90" s="1"/>
      <c r="S90" s="1"/>
      <c r="T90" s="1"/>
      <c r="U90" s="1"/>
      <c r="V90" s="1"/>
      <c r="W90" s="1"/>
      <c r="X90" s="1"/>
      <c r="Y90" s="1"/>
      <c r="Z90" s="1"/>
    </row>
    <row r="91" spans="1:26" ht="13.5" customHeight="1" x14ac:dyDescent="0.25">
      <c r="A91" s="1"/>
      <c r="B91" s="1"/>
      <c r="C91" s="1"/>
      <c r="D91" s="1"/>
      <c r="E91" s="1"/>
      <c r="F91" s="1"/>
      <c r="G91" s="1"/>
      <c r="H91" s="1"/>
      <c r="I91" s="1"/>
      <c r="J91" s="4"/>
      <c r="K91" s="1"/>
      <c r="L91" s="1"/>
      <c r="M91" s="1"/>
      <c r="N91" s="1"/>
      <c r="O91" s="1"/>
      <c r="P91" s="9"/>
      <c r="Q91" s="1"/>
      <c r="R91" s="1"/>
      <c r="S91" s="1"/>
      <c r="T91" s="1"/>
      <c r="U91" s="1"/>
      <c r="V91" s="1"/>
      <c r="W91" s="1"/>
      <c r="X91" s="1"/>
      <c r="Y91" s="1"/>
      <c r="Z91" s="1"/>
    </row>
    <row r="92" spans="1:26" ht="13.5" customHeight="1" x14ac:dyDescent="0.25">
      <c r="A92" s="1"/>
      <c r="B92" s="1"/>
      <c r="C92" s="1"/>
      <c r="D92" s="1"/>
      <c r="E92" s="1"/>
      <c r="F92" s="1"/>
      <c r="G92" s="1"/>
      <c r="H92" s="1"/>
      <c r="I92" s="1"/>
      <c r="J92" s="4"/>
      <c r="K92" s="1"/>
      <c r="L92" s="1"/>
      <c r="M92" s="1"/>
      <c r="N92" s="1"/>
      <c r="O92" s="1"/>
      <c r="P92" s="9"/>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9"/>
      <c r="Q93" s="1"/>
      <c r="R93" s="1"/>
      <c r="S93" s="1"/>
      <c r="T93" s="1"/>
      <c r="U93" s="1"/>
      <c r="V93" s="1"/>
      <c r="W93" s="1"/>
      <c r="X93" s="1"/>
      <c r="Y93" s="1"/>
      <c r="Z93" s="1"/>
    </row>
    <row r="94" spans="1:26" ht="13.5" customHeight="1" x14ac:dyDescent="0.25">
      <c r="A94" s="1"/>
      <c r="B94" s="1"/>
      <c r="C94" s="1"/>
      <c r="D94" s="1"/>
      <c r="E94" s="1"/>
      <c r="F94" s="1"/>
      <c r="G94" s="1"/>
      <c r="H94" s="1"/>
      <c r="I94" s="1"/>
      <c r="J94" s="4"/>
      <c r="K94" s="1"/>
      <c r="L94" s="1"/>
      <c r="M94" s="1"/>
      <c r="N94" s="1"/>
      <c r="O94" s="1"/>
      <c r="P94" s="9"/>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9"/>
      <c r="Q95" s="1"/>
      <c r="R95" s="1"/>
      <c r="S95" s="1"/>
      <c r="T95" s="1"/>
      <c r="U95" s="1"/>
      <c r="V95" s="1"/>
      <c r="W95" s="1"/>
      <c r="X95" s="1"/>
      <c r="Y95" s="1"/>
      <c r="Z95" s="1"/>
    </row>
    <row r="96" spans="1:26" ht="13.5" customHeight="1" x14ac:dyDescent="0.25">
      <c r="A96" s="1"/>
      <c r="B96" s="1"/>
      <c r="C96" s="1"/>
      <c r="D96" s="1"/>
      <c r="E96" s="1"/>
      <c r="F96" s="1"/>
      <c r="G96" s="1"/>
      <c r="H96" s="1"/>
      <c r="I96" s="1"/>
      <c r="J96" s="4"/>
      <c r="K96" s="1"/>
      <c r="L96" s="1"/>
      <c r="M96" s="1"/>
      <c r="N96" s="1"/>
      <c r="O96" s="1"/>
      <c r="P96" s="9"/>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9"/>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9"/>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9"/>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9"/>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9"/>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9"/>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9"/>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9"/>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9"/>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9"/>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9"/>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9"/>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9"/>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9"/>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9"/>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9"/>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9"/>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9"/>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9"/>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9"/>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9"/>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9"/>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9"/>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9"/>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9"/>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9"/>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9"/>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9"/>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9"/>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9"/>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9"/>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9"/>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9"/>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9"/>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9"/>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9"/>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9"/>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9"/>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9"/>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9"/>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9"/>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9"/>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9"/>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9"/>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9"/>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9"/>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9"/>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9"/>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9"/>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9"/>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9"/>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9"/>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9"/>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9"/>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9"/>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9"/>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9"/>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9"/>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9"/>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9"/>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9"/>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9"/>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9"/>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9"/>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9"/>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9"/>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9"/>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9"/>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9"/>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9"/>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9"/>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9"/>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9"/>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9"/>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9"/>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9"/>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9"/>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9"/>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9"/>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9"/>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9"/>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9"/>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9"/>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9"/>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9"/>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9"/>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9"/>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9"/>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9"/>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9"/>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9"/>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9"/>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9"/>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9"/>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9"/>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9"/>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9"/>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9"/>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9"/>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9"/>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9"/>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9"/>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9"/>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9"/>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9"/>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9"/>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9"/>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9"/>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9"/>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9"/>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9"/>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9"/>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9"/>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9"/>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9"/>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9"/>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9"/>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9"/>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9"/>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9"/>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9"/>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9"/>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9"/>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9"/>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9"/>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9"/>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9"/>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9"/>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9"/>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9"/>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9"/>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9"/>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9"/>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9"/>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9"/>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9"/>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9"/>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9"/>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9"/>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9"/>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9"/>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9"/>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9"/>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9"/>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9"/>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9"/>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9"/>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9"/>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9"/>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9"/>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9"/>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9"/>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9"/>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9"/>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9"/>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9"/>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9"/>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9"/>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9"/>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9"/>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9"/>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9"/>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9"/>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9"/>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9"/>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9"/>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9"/>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9"/>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9"/>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9"/>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9"/>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9"/>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9"/>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9"/>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9"/>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9"/>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9"/>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9"/>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9"/>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9"/>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9"/>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9"/>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9"/>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9"/>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9"/>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9"/>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9"/>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9"/>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9"/>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9"/>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9"/>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9"/>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9"/>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9"/>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9"/>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9"/>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9"/>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9"/>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9"/>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9"/>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9"/>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9"/>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9"/>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9"/>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9"/>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9"/>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9"/>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9"/>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9"/>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9"/>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9"/>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9"/>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9"/>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9"/>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9"/>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9"/>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9"/>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9"/>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9"/>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9"/>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9"/>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9"/>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9"/>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9"/>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9"/>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9"/>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9"/>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9"/>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9"/>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9"/>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9"/>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9"/>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9"/>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9"/>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9"/>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9"/>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9"/>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9"/>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9"/>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9"/>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9"/>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9"/>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9"/>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9"/>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9"/>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9"/>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9"/>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9"/>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9"/>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9"/>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9"/>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9"/>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9"/>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9"/>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9"/>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9"/>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9"/>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9"/>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9"/>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9"/>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9"/>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9"/>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9"/>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9"/>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9"/>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9"/>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9"/>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9"/>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9"/>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9"/>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9"/>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9"/>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9"/>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9"/>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9"/>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9"/>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9"/>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9"/>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9"/>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9"/>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9"/>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9"/>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9"/>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9"/>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9"/>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9"/>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9"/>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9"/>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9"/>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9"/>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9"/>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9"/>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9"/>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9"/>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9"/>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9"/>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9"/>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9"/>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9"/>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9"/>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9"/>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9"/>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9"/>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9"/>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9"/>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9"/>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9"/>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9"/>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9"/>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9"/>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9"/>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9"/>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9"/>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9"/>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9"/>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9"/>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9"/>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9"/>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9"/>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9"/>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9"/>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9"/>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9"/>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9"/>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9"/>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9"/>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9"/>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9"/>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9"/>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9"/>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9"/>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9"/>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9"/>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9"/>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9"/>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9"/>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9"/>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9"/>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9"/>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9"/>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9"/>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9"/>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9"/>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9"/>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9"/>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9"/>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9"/>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9"/>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9"/>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9"/>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9"/>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9"/>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9"/>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9"/>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9"/>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9"/>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9"/>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9"/>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9"/>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9"/>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9"/>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9"/>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9"/>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9"/>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9"/>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9"/>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9"/>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9"/>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9"/>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9"/>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9"/>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9"/>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9"/>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9"/>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9"/>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9"/>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9"/>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9"/>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9"/>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9"/>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9"/>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9"/>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9"/>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9"/>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9"/>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9"/>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9"/>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9"/>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9"/>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9"/>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9"/>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9"/>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9"/>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9"/>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9"/>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9"/>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9"/>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9"/>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9"/>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9"/>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9"/>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9"/>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9"/>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9"/>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9"/>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9"/>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9"/>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9"/>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9"/>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9"/>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9"/>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9"/>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9"/>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9"/>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9"/>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9"/>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9"/>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9"/>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9"/>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9"/>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9"/>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9"/>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9"/>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9"/>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9"/>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9"/>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9"/>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9"/>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9"/>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9"/>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9"/>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9"/>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9"/>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9"/>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9"/>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9"/>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9"/>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9"/>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9"/>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9"/>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9"/>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9"/>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9"/>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9"/>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9"/>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9"/>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9"/>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9"/>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9"/>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9"/>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9"/>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9"/>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9"/>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9"/>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9"/>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9"/>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9"/>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9"/>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9"/>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9"/>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9"/>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9"/>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9"/>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9"/>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9"/>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9"/>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9"/>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9"/>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9"/>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9"/>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9"/>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9"/>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9"/>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9"/>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9"/>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9"/>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9"/>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9"/>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9"/>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9"/>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9"/>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9"/>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9"/>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9"/>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9"/>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9"/>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9"/>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9"/>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9"/>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9"/>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9"/>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9"/>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9"/>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9"/>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9"/>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9"/>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9"/>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9"/>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9"/>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9"/>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9"/>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9"/>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9"/>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9"/>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9"/>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9"/>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9"/>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9"/>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9"/>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9"/>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9"/>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9"/>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9"/>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9"/>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9"/>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9"/>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9"/>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9"/>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9"/>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9"/>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9"/>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9"/>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9"/>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9"/>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9"/>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9"/>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9"/>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9"/>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9"/>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9"/>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9"/>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9"/>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9"/>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9"/>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9"/>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9"/>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9"/>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9"/>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9"/>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9"/>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9"/>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9"/>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9"/>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9"/>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9"/>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9"/>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9"/>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9"/>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9"/>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9"/>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9"/>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9"/>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9"/>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9"/>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9"/>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9"/>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9"/>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9"/>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9"/>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9"/>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9"/>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9"/>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9"/>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9"/>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9"/>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9"/>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9"/>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9"/>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9"/>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9"/>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9"/>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9"/>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9"/>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9"/>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9"/>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9"/>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9"/>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9"/>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9"/>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9"/>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9"/>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9"/>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9"/>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9"/>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9"/>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9"/>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9"/>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9"/>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9"/>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9"/>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9"/>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9"/>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9"/>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9"/>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9"/>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9"/>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9"/>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9"/>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9"/>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9"/>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9"/>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9"/>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9"/>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9"/>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9"/>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9"/>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9"/>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9"/>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9"/>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9"/>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9"/>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9"/>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9"/>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9"/>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9"/>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9"/>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9"/>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9"/>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9"/>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9"/>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9"/>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9"/>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9"/>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9"/>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9"/>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9"/>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9"/>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9"/>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9"/>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9"/>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9"/>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9"/>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9"/>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9"/>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9"/>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9"/>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9"/>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9"/>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9"/>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9"/>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9"/>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9"/>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9"/>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9"/>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9"/>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9"/>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9"/>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9"/>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9"/>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9"/>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9"/>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9"/>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9"/>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9"/>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9"/>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9"/>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9"/>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9"/>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9"/>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9"/>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9"/>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9"/>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9"/>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9"/>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9"/>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9"/>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9"/>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9"/>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9"/>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9"/>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9"/>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9"/>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9"/>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9"/>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9"/>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9"/>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9"/>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9"/>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9"/>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9"/>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9"/>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9"/>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9"/>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9"/>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9"/>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9"/>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9"/>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9"/>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9"/>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9"/>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9"/>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9"/>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9"/>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9"/>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9"/>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9"/>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9"/>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9"/>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9"/>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9"/>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9"/>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9"/>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9"/>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9"/>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9"/>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9"/>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9"/>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9"/>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9"/>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9"/>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9"/>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9"/>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9"/>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9"/>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9"/>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9"/>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9"/>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9"/>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9"/>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9"/>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9"/>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9"/>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9"/>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9"/>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9"/>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9"/>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9"/>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9"/>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9"/>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9"/>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9"/>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9"/>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9"/>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9"/>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9"/>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9"/>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9"/>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9"/>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9"/>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9"/>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9"/>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9"/>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9"/>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9"/>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9"/>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9"/>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9"/>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9"/>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9"/>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9"/>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9"/>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9"/>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9"/>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9"/>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9"/>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9"/>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9"/>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9"/>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9"/>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9"/>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9"/>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9"/>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9"/>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9"/>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9"/>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9"/>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9"/>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9"/>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9"/>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9"/>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9"/>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9"/>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9"/>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9"/>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9"/>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9"/>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9"/>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9"/>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9"/>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9"/>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9"/>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9"/>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9"/>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9"/>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9"/>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9"/>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9"/>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9"/>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9"/>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9"/>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9"/>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9"/>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9"/>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9"/>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9"/>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9"/>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9"/>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9"/>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9"/>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9"/>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9"/>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9"/>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9"/>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9"/>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9"/>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9"/>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9"/>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9"/>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9"/>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9"/>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9"/>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9"/>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9"/>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9"/>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9"/>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9"/>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9"/>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9"/>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9"/>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9"/>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9"/>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9"/>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9"/>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9"/>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9"/>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9"/>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9"/>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9"/>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9"/>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9"/>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9"/>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9"/>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9"/>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9"/>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9"/>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9"/>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9"/>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9"/>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9"/>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9"/>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9"/>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9"/>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9"/>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9"/>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9"/>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9"/>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9"/>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9"/>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9"/>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9"/>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9"/>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9"/>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9"/>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9"/>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9"/>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9"/>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9"/>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9"/>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9"/>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9"/>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9"/>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9"/>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9"/>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9"/>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9"/>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9"/>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9"/>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9"/>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9"/>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9"/>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9"/>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9"/>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9"/>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9"/>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9"/>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9"/>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9"/>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9"/>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9"/>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9"/>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9"/>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9"/>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9"/>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9"/>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9"/>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9"/>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9"/>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9"/>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9"/>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9"/>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9"/>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9"/>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9"/>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9"/>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9"/>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9"/>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9"/>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9"/>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9"/>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9"/>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9"/>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9"/>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9"/>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9"/>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9"/>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9"/>
      <c r="Q1002" s="1"/>
      <c r="R1002" s="1"/>
      <c r="S1002" s="1"/>
      <c r="T1002" s="1"/>
      <c r="U1002" s="1"/>
      <c r="V1002" s="1"/>
      <c r="W1002" s="1"/>
      <c r="X1002" s="1"/>
      <c r="Y1002" s="1"/>
      <c r="Z1002" s="1"/>
    </row>
  </sheetData>
  <mergeCells count="27">
    <mergeCell ref="A41:O41"/>
    <mergeCell ref="A8:O8"/>
    <mergeCell ref="A9:O9"/>
    <mergeCell ref="A10:O10"/>
    <mergeCell ref="A11:O11"/>
    <mergeCell ref="A29:O29"/>
    <mergeCell ref="L4:N4"/>
    <mergeCell ref="I5:K5"/>
    <mergeCell ref="A30:O30"/>
    <mergeCell ref="D4:D6"/>
    <mergeCell ref="A40:O40"/>
    <mergeCell ref="M1:O1"/>
    <mergeCell ref="A2:O2"/>
    <mergeCell ref="A3:O3"/>
    <mergeCell ref="A4:A6"/>
    <mergeCell ref="B4:B6"/>
    <mergeCell ref="C4:C6"/>
    <mergeCell ref="O4:O6"/>
    <mergeCell ref="L5:L6"/>
    <mergeCell ref="M5:M6"/>
    <mergeCell ref="N5:N6"/>
    <mergeCell ref="F5:F6"/>
    <mergeCell ref="G5:G6"/>
    <mergeCell ref="H5:H6"/>
    <mergeCell ref="E4:E6"/>
    <mergeCell ref="F4:G4"/>
    <mergeCell ref="H4:K4"/>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Reda Pilelienė</cp:lastModifiedBy>
  <cp:lastPrinted>2024-05-08T09:10:48Z</cp:lastPrinted>
  <dcterms:created xsi:type="dcterms:W3CDTF">2024-01-05T11:44:02Z</dcterms:created>
  <dcterms:modified xsi:type="dcterms:W3CDTF">2024-05-14T12:39:12Z</dcterms:modified>
</cp:coreProperties>
</file>